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6795" activeTab="0"/>
  </bookViews>
  <sheets>
    <sheet name="Magnitude and Phase" sheetId="1" r:id="rId1"/>
    <sheet name="Sine and Cosine" sheetId="2" r:id="rId2"/>
  </sheets>
  <definedNames/>
  <calcPr fullCalcOnLoad="1"/>
</workbook>
</file>

<file path=xl/sharedStrings.xml><?xml version="1.0" encoding="utf-8"?>
<sst xmlns="http://schemas.openxmlformats.org/spreadsheetml/2006/main" count="33" uniqueCount="21">
  <si>
    <t>k</t>
  </si>
  <si>
    <t>I</t>
  </si>
  <si>
    <t>Q</t>
  </si>
  <si>
    <t>I Q degs</t>
  </si>
  <si>
    <t>Magnitude:</t>
  </si>
  <si>
    <t>Phase</t>
  </si>
  <si>
    <t>L</t>
  </si>
  <si>
    <t>Angle</t>
  </si>
  <si>
    <t>Mag</t>
  </si>
  <si>
    <t>Normalizer:</t>
  </si>
  <si>
    <t>Cum. Mag</t>
  </si>
  <si>
    <t>Cum. Angle</t>
  </si>
  <si>
    <t>Sine:</t>
  </si>
  <si>
    <t>Cosine:</t>
  </si>
  <si>
    <t>A/S</t>
  </si>
  <si>
    <t>Desired Magnitude:</t>
  </si>
  <si>
    <t>Desired Degrees:</t>
  </si>
  <si>
    <t>Mag(k)</t>
  </si>
  <si>
    <t>Phase(k)</t>
  </si>
  <si>
    <t>Cum. Mag(k)</t>
  </si>
  <si>
    <t>Phase Sum: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</si>
</sst>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0"/>
    <numFmt numFmtId="167" formatCode="0.0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11.7109375" style="0" customWidth="1"/>
    <col min="2" max="2" width="9.28125" style="0" bestFit="1" customWidth="1"/>
    <col min="3" max="3" width="2.140625" style="0" customWidth="1"/>
    <col min="4" max="4" width="4.8515625" style="0" customWidth="1"/>
    <col min="6" max="6" width="11.140625" style="0" customWidth="1"/>
    <col min="7" max="7" width="2.28125" style="0" customWidth="1"/>
    <col min="8" max="8" width="3.00390625" style="0" customWidth="1"/>
    <col min="9" max="10" width="10.7109375" style="0" customWidth="1"/>
    <col min="11" max="11" width="10.8515625" style="0" customWidth="1"/>
    <col min="12" max="12" width="14.57421875" style="0" customWidth="1"/>
  </cols>
  <sheetData>
    <row r="1" spans="1:4" ht="12.75">
      <c r="A1" t="s">
        <v>15</v>
      </c>
      <c r="D1">
        <v>10</v>
      </c>
    </row>
    <row r="2" spans="1:4" ht="12.75">
      <c r="A2" t="s">
        <v>16</v>
      </c>
      <c r="D2">
        <v>23</v>
      </c>
    </row>
    <row r="4" spans="1:12" ht="13.5" thickBot="1">
      <c r="A4" s="4" t="s">
        <v>1</v>
      </c>
      <c r="B4" s="4" t="s">
        <v>2</v>
      </c>
      <c r="C4" s="4"/>
      <c r="D4" s="4" t="s">
        <v>14</v>
      </c>
      <c r="E4" s="4" t="s">
        <v>3</v>
      </c>
      <c r="F4" s="4" t="s">
        <v>11</v>
      </c>
      <c r="H4" s="4" t="s">
        <v>6</v>
      </c>
      <c r="I4" s="4" t="s">
        <v>0</v>
      </c>
      <c r="J4" s="4" t="s">
        <v>18</v>
      </c>
      <c r="K4" s="4" t="s">
        <v>17</v>
      </c>
      <c r="L4" s="4" t="s">
        <v>19</v>
      </c>
    </row>
    <row r="5" spans="1:6" ht="12.75">
      <c r="A5" s="1">
        <f>COS(RADIANS(D2))*D1</f>
        <v>9.205048534524403</v>
      </c>
      <c r="B5" s="1">
        <f>SIN(RADIANS(D2))*D1</f>
        <v>3.907311284892738</v>
      </c>
      <c r="E5" s="2">
        <f>DEGREES(ATAN2(A5,B5))</f>
        <v>23</v>
      </c>
      <c r="F5" s="2">
        <v>0</v>
      </c>
    </row>
    <row r="6" spans="1:10" ht="12.75">
      <c r="A6" s="1">
        <f>B5*D6*-1</f>
        <v>3.907311284892738</v>
      </c>
      <c r="B6" s="1">
        <f>A5*D6</f>
        <v>-9.205048534524403</v>
      </c>
      <c r="D6">
        <f>IF(B5&gt;0,-1,1)</f>
        <v>-1</v>
      </c>
      <c r="E6" s="2">
        <f>DEGREES(ATAN2(A6,B6))</f>
        <v>-67</v>
      </c>
      <c r="F6" s="2">
        <f aca="true" t="shared" si="0" ref="F6:F16">D6*J6+F5</f>
        <v>-90</v>
      </c>
      <c r="J6" s="3">
        <v>90</v>
      </c>
    </row>
    <row r="7" spans="1:12" ht="12.75">
      <c r="A7" s="1">
        <f>A6-D7*B6*I7</f>
        <v>13.11235981941714</v>
      </c>
      <c r="B7" s="1">
        <f>B6+D7*A6*I7</f>
        <v>-5.297737249631665</v>
      </c>
      <c r="D7">
        <f>IF(B6&gt;=0,-1,1)</f>
        <v>1</v>
      </c>
      <c r="E7" s="2">
        <f aca="true" t="shared" si="1" ref="E7:E16">DEGREES(ATAN2(A7,B7))</f>
        <v>-22</v>
      </c>
      <c r="F7" s="2">
        <f t="shared" si="0"/>
        <v>-45</v>
      </c>
      <c r="H7">
        <v>0</v>
      </c>
      <c r="I7" s="1">
        <f>2^-H7</f>
        <v>1</v>
      </c>
      <c r="J7" s="3">
        <f>DEGREES(ATAN(I7))</f>
        <v>45</v>
      </c>
      <c r="K7" s="1">
        <f>SQRT(1+I7*I7)</f>
        <v>1.4142135623730951</v>
      </c>
      <c r="L7" s="5">
        <f>K7</f>
        <v>1.4142135623730951</v>
      </c>
    </row>
    <row r="8" spans="1:12" ht="12.75">
      <c r="A8" s="1">
        <f aca="true" t="shared" si="2" ref="A8:A15">A7-D8*B7*I8</f>
        <v>15.761228444232973</v>
      </c>
      <c r="B8" s="1">
        <f aca="true" t="shared" si="3" ref="B8:B16">B7+D8*A7*I8</f>
        <v>1.2584426600769048</v>
      </c>
      <c r="D8">
        <f aca="true" t="shared" si="4" ref="D8:D16">IF(B7&gt;=0,-1,1)</f>
        <v>1</v>
      </c>
      <c r="E8" s="2">
        <f t="shared" si="1"/>
        <v>4.56505117707799</v>
      </c>
      <c r="F8" s="2">
        <f t="shared" si="0"/>
        <v>-18.43494882292201</v>
      </c>
      <c r="H8">
        <f>H7+1</f>
        <v>1</v>
      </c>
      <c r="I8" s="1">
        <f aca="true" t="shared" si="5" ref="I8:I24">2^-H8</f>
        <v>0.5</v>
      </c>
      <c r="J8" s="3">
        <f aca="true" t="shared" si="6" ref="J8:J24">DEGREES(ATAN(I8))</f>
        <v>26.56505117707799</v>
      </c>
      <c r="K8" s="1">
        <f aca="true" t="shared" si="7" ref="K8:K16">SQRT(1+I8*I8)</f>
        <v>1.118033988749895</v>
      </c>
      <c r="L8" s="5">
        <f>L7*K8</f>
        <v>1.5811388300841898</v>
      </c>
    </row>
    <row r="9" spans="1:12" ht="12.75">
      <c r="A9" s="1">
        <f t="shared" si="2"/>
        <v>16.0758391092522</v>
      </c>
      <c r="B9" s="1">
        <f t="shared" si="3"/>
        <v>-2.6818644509813385</v>
      </c>
      <c r="D9">
        <f t="shared" si="4"/>
        <v>-1</v>
      </c>
      <c r="E9" s="2">
        <f t="shared" si="1"/>
        <v>-9.471192290848489</v>
      </c>
      <c r="F9" s="2">
        <f t="shared" si="0"/>
        <v>-32.47119229084849</v>
      </c>
      <c r="H9">
        <f aca="true" t="shared" si="8" ref="H9:H19">H8+1</f>
        <v>2</v>
      </c>
      <c r="I9" s="1">
        <f t="shared" si="5"/>
        <v>0.25</v>
      </c>
      <c r="J9" s="3">
        <f t="shared" si="6"/>
        <v>14.036243467926479</v>
      </c>
      <c r="K9" s="1">
        <f t="shared" si="7"/>
        <v>1.0307764064044151</v>
      </c>
      <c r="L9" s="5">
        <f aca="true" t="shared" si="9" ref="L9:L19">L8*K9</f>
        <v>1.6298006013006623</v>
      </c>
    </row>
    <row r="10" spans="1:12" ht="12.75">
      <c r="A10" s="1">
        <f t="shared" si="2"/>
        <v>16.41107216562487</v>
      </c>
      <c r="B10" s="1">
        <f t="shared" si="3"/>
        <v>-0.6723845623248135</v>
      </c>
      <c r="D10">
        <f t="shared" si="4"/>
        <v>1</v>
      </c>
      <c r="E10" s="2">
        <f t="shared" si="1"/>
        <v>-2.3461759419466905</v>
      </c>
      <c r="F10" s="2">
        <f t="shared" si="0"/>
        <v>-25.346175941946694</v>
      </c>
      <c r="H10">
        <f t="shared" si="8"/>
        <v>3</v>
      </c>
      <c r="I10" s="1">
        <f t="shared" si="5"/>
        <v>0.125</v>
      </c>
      <c r="J10" s="3">
        <f t="shared" si="6"/>
        <v>7.125016348901798</v>
      </c>
      <c r="K10" s="1">
        <f t="shared" si="7"/>
        <v>1.0077822185373186</v>
      </c>
      <c r="L10" s="5">
        <f t="shared" si="9"/>
        <v>1.6424840657522373</v>
      </c>
    </row>
    <row r="11" spans="1:12" ht="12.75">
      <c r="A11" s="1">
        <f t="shared" si="2"/>
        <v>16.45309620077017</v>
      </c>
      <c r="B11" s="1">
        <f t="shared" si="3"/>
        <v>0.35330744802674086</v>
      </c>
      <c r="D11">
        <f t="shared" si="4"/>
        <v>1</v>
      </c>
      <c r="E11" s="2">
        <f t="shared" si="1"/>
        <v>1.2301584330506607</v>
      </c>
      <c r="F11" s="2">
        <f t="shared" si="0"/>
        <v>-21.769841566949342</v>
      </c>
      <c r="H11">
        <f t="shared" si="8"/>
        <v>4</v>
      </c>
      <c r="I11" s="1">
        <f t="shared" si="5"/>
        <v>0.0625</v>
      </c>
      <c r="J11" s="3">
        <f t="shared" si="6"/>
        <v>3.576334374997351</v>
      </c>
      <c r="K11" s="1">
        <f t="shared" si="7"/>
        <v>1.0019512213675874</v>
      </c>
      <c r="L11" s="5">
        <f t="shared" si="9"/>
        <v>1.645688915757255</v>
      </c>
    </row>
    <row r="12" spans="1:12" ht="12.75">
      <c r="A12" s="1">
        <f t="shared" si="2"/>
        <v>16.464137058521004</v>
      </c>
      <c r="B12" s="1">
        <f t="shared" si="3"/>
        <v>-0.16085180824732692</v>
      </c>
      <c r="D12">
        <f t="shared" si="4"/>
        <v>-1</v>
      </c>
      <c r="E12" s="2">
        <f t="shared" si="1"/>
        <v>-0.5597521751954085</v>
      </c>
      <c r="F12" s="2">
        <f t="shared" si="0"/>
        <v>-23.559752175195413</v>
      </c>
      <c r="H12">
        <f t="shared" si="8"/>
        <v>5</v>
      </c>
      <c r="I12" s="1">
        <f t="shared" si="5"/>
        <v>0.03125</v>
      </c>
      <c r="J12" s="3">
        <f t="shared" si="6"/>
        <v>1.7899106082460694</v>
      </c>
      <c r="K12" s="1">
        <f t="shared" si="7"/>
        <v>1.0004881620988826</v>
      </c>
      <c r="L12" s="5">
        <f t="shared" si="9"/>
        <v>1.6464922787124787</v>
      </c>
    </row>
    <row r="13" spans="1:12" ht="12.75">
      <c r="A13" s="1">
        <f t="shared" si="2"/>
        <v>16.46665036802487</v>
      </c>
      <c r="B13" s="1">
        <f t="shared" si="3"/>
        <v>0.09640033329206377</v>
      </c>
      <c r="D13">
        <f t="shared" si="4"/>
        <v>1</v>
      </c>
      <c r="E13" s="2">
        <f t="shared" si="1"/>
        <v>0.33542153501566574</v>
      </c>
      <c r="F13" s="2">
        <f t="shared" si="0"/>
        <v>-22.664578464984338</v>
      </c>
      <c r="H13">
        <f t="shared" si="8"/>
        <v>6</v>
      </c>
      <c r="I13" s="1">
        <f t="shared" si="5"/>
        <v>0.015625</v>
      </c>
      <c r="J13" s="3">
        <f t="shared" si="6"/>
        <v>0.8951737102110744</v>
      </c>
      <c r="K13" s="1">
        <f t="shared" si="7"/>
        <v>1.0001220628628287</v>
      </c>
      <c r="L13" s="5">
        <f t="shared" si="9"/>
        <v>1.6466932542736437</v>
      </c>
    </row>
    <row r="14" spans="1:12" ht="12.75">
      <c r="A14" s="1">
        <f t="shared" si="2"/>
        <v>16.467403495628712</v>
      </c>
      <c r="B14" s="1">
        <f t="shared" si="3"/>
        <v>-0.03224537270813052</v>
      </c>
      <c r="D14">
        <f t="shared" si="4"/>
        <v>-1</v>
      </c>
      <c r="E14" s="2">
        <f t="shared" si="1"/>
        <v>-0.11219263584488737</v>
      </c>
      <c r="F14" s="2">
        <f t="shared" si="0"/>
        <v>-23.11219263584489</v>
      </c>
      <c r="H14">
        <f t="shared" si="8"/>
        <v>7</v>
      </c>
      <c r="I14" s="1">
        <f t="shared" si="5"/>
        <v>0.0078125</v>
      </c>
      <c r="J14" s="3">
        <f t="shared" si="6"/>
        <v>0.4476141708605531</v>
      </c>
      <c r="K14" s="1">
        <f t="shared" si="7"/>
        <v>1.000030517112478</v>
      </c>
      <c r="L14" s="5">
        <f t="shared" si="9"/>
        <v>1.646743506596901</v>
      </c>
    </row>
    <row r="15" spans="1:12" ht="12.75">
      <c r="A15" s="1">
        <f t="shared" si="2"/>
        <v>16.467529454115855</v>
      </c>
      <c r="B15" s="1">
        <f t="shared" si="3"/>
        <v>0.03208042219666914</v>
      </c>
      <c r="D15">
        <f t="shared" si="4"/>
        <v>1</v>
      </c>
      <c r="E15" s="2">
        <f t="shared" si="1"/>
        <v>0.11161786452365069</v>
      </c>
      <c r="F15" s="2">
        <f t="shared" si="0"/>
        <v>-22.888382135476352</v>
      </c>
      <c r="H15">
        <f t="shared" si="8"/>
        <v>8</v>
      </c>
      <c r="I15" s="1">
        <f t="shared" si="5"/>
        <v>0.00390625</v>
      </c>
      <c r="J15" s="3">
        <f t="shared" si="6"/>
        <v>0.22381050036853808</v>
      </c>
      <c r="K15" s="1">
        <f t="shared" si="7"/>
        <v>1.0000076293654276</v>
      </c>
      <c r="L15" s="5">
        <f t="shared" si="9"/>
        <v>1.6467560702048785</v>
      </c>
    </row>
    <row r="16" spans="1:12" ht="12.75">
      <c r="A16" s="1">
        <f aca="true" t="shared" si="10" ref="A16:A24">A15-D16*B15*I16</f>
        <v>16.46759211119046</v>
      </c>
      <c r="B16" s="1">
        <f t="shared" si="3"/>
        <v>-8.272126840089267E-05</v>
      </c>
      <c r="D16">
        <f t="shared" si="4"/>
        <v>-1</v>
      </c>
      <c r="E16" s="2">
        <f t="shared" si="1"/>
        <v>-0.00028781254255620225</v>
      </c>
      <c r="F16" s="2">
        <f t="shared" si="0"/>
        <v>-23.00028781254256</v>
      </c>
      <c r="H16">
        <f t="shared" si="8"/>
        <v>9</v>
      </c>
      <c r="I16" s="1">
        <f t="shared" si="5"/>
        <v>0.001953125</v>
      </c>
      <c r="J16" s="3">
        <f t="shared" si="6"/>
        <v>0.1119056770662069</v>
      </c>
      <c r="K16" s="1">
        <f t="shared" si="7"/>
        <v>1.0000019073468138</v>
      </c>
      <c r="L16" s="5">
        <f t="shared" si="9"/>
        <v>1.6467592111398222</v>
      </c>
    </row>
    <row r="17" spans="1:12" ht="12.75">
      <c r="A17" s="1">
        <f t="shared" si="10"/>
        <v>16.467592191972948</v>
      </c>
      <c r="B17" s="1">
        <f aca="true" t="shared" si="11" ref="B17:B24">B16+D17*A16*I17</f>
        <v>0.01599891165268354</v>
      </c>
      <c r="D17">
        <f aca="true" t="shared" si="12" ref="D17:D24">IF(B16&gt;=0,-1,1)</f>
        <v>1</v>
      </c>
      <c r="E17" s="2">
        <f aca="true" t="shared" si="13" ref="E17:E24">DEGREES(ATAN2(A17,B17))</f>
        <v>0.05566507935124747</v>
      </c>
      <c r="F17" s="2">
        <f aca="true" t="shared" si="14" ref="F17:F24">D17*J17+F16</f>
        <v>-22.944334920648757</v>
      </c>
      <c r="H17">
        <f t="shared" si="8"/>
        <v>10</v>
      </c>
      <c r="I17" s="1">
        <f t="shared" si="5"/>
        <v>0.0009765625</v>
      </c>
      <c r="J17" s="3">
        <f t="shared" si="6"/>
        <v>0.055952891893803675</v>
      </c>
      <c r="K17" s="1">
        <f aca="true" t="shared" si="15" ref="K17:K24">SQRT(1+I17*I17)</f>
        <v>1.0000004768370445</v>
      </c>
      <c r="L17" s="5">
        <f t="shared" si="9"/>
        <v>1.6467599963756174</v>
      </c>
    </row>
    <row r="18" spans="1:12" ht="12.75">
      <c r="A18" s="1">
        <f t="shared" si="10"/>
        <v>16.467600003941527</v>
      </c>
      <c r="B18" s="1">
        <f t="shared" si="11"/>
        <v>0.00795809515269675</v>
      </c>
      <c r="D18">
        <f t="shared" si="12"/>
        <v>-1</v>
      </c>
      <c r="E18" s="2">
        <f t="shared" si="13"/>
        <v>0.027688626734243795</v>
      </c>
      <c r="F18" s="2">
        <f t="shared" si="14"/>
        <v>-22.97231137326576</v>
      </c>
      <c r="H18">
        <f t="shared" si="8"/>
        <v>11</v>
      </c>
      <c r="I18" s="1">
        <f t="shared" si="5"/>
        <v>0.00048828125</v>
      </c>
      <c r="J18" s="3">
        <f t="shared" si="6"/>
        <v>0.027976452617003676</v>
      </c>
      <c r="K18" s="1">
        <f t="shared" si="15"/>
        <v>1.0000001192092824</v>
      </c>
      <c r="L18" s="5">
        <f t="shared" si="9"/>
        <v>1.6467601926846949</v>
      </c>
    </row>
    <row r="19" spans="1:12" ht="12.75">
      <c r="A19" s="1">
        <f t="shared" si="10"/>
        <v>16.467601946835853</v>
      </c>
      <c r="B19" s="1">
        <f t="shared" si="11"/>
        <v>0.0039376849954844625</v>
      </c>
      <c r="D19">
        <f t="shared" si="12"/>
        <v>-1</v>
      </c>
      <c r="E19" s="2">
        <f t="shared" si="13"/>
        <v>0.013700399591978779</v>
      </c>
      <c r="F19" s="2">
        <f t="shared" si="14"/>
        <v>-22.986299600408024</v>
      </c>
      <c r="H19">
        <f t="shared" si="8"/>
        <v>12</v>
      </c>
      <c r="I19" s="1">
        <f t="shared" si="5"/>
        <v>0.000244140625</v>
      </c>
      <c r="J19" s="3">
        <f t="shared" si="6"/>
        <v>0.013988227142265016</v>
      </c>
      <c r="K19" s="1">
        <f t="shared" si="15"/>
        <v>1.000000029802322</v>
      </c>
      <c r="L19" s="5">
        <f t="shared" si="9"/>
        <v>1.6467602417619722</v>
      </c>
    </row>
    <row r="20" spans="1:12" ht="12.75">
      <c r="A20" s="1">
        <f t="shared" si="10"/>
        <v>16.46760242751029</v>
      </c>
      <c r="B20" s="1">
        <f t="shared" si="11"/>
        <v>0.0019274796797086016</v>
      </c>
      <c r="D20">
        <f t="shared" si="12"/>
        <v>-1</v>
      </c>
      <c r="E20" s="2">
        <f t="shared" si="13"/>
        <v>0.0067062859166258605</v>
      </c>
      <c r="F20" s="2">
        <f t="shared" si="14"/>
        <v>-22.99329371408338</v>
      </c>
      <c r="H20">
        <f>H19+1</f>
        <v>13</v>
      </c>
      <c r="I20" s="1">
        <f t="shared" si="5"/>
        <v>0.0001220703125</v>
      </c>
      <c r="J20" s="3">
        <f t="shared" si="6"/>
        <v>0.006994113675352919</v>
      </c>
      <c r="K20" s="1">
        <f t="shared" si="15"/>
        <v>1.0000000074505806</v>
      </c>
      <c r="L20" s="5">
        <f>L19*K20</f>
        <v>1.6467602540312922</v>
      </c>
    </row>
    <row r="21" spans="1:12" ht="12.75">
      <c r="A21" s="1">
        <f t="shared" si="10"/>
        <v>16.467602545154314</v>
      </c>
      <c r="B21" s="1">
        <f t="shared" si="11"/>
        <v>0.0009223769924826318</v>
      </c>
      <c r="D21">
        <f t="shared" si="12"/>
        <v>-1</v>
      </c>
      <c r="E21" s="2">
        <f t="shared" si="13"/>
        <v>0.0032092290659218492</v>
      </c>
      <c r="F21" s="2">
        <f t="shared" si="14"/>
        <v>-22.996790770934084</v>
      </c>
      <c r="H21">
        <f>H20+1</f>
        <v>14</v>
      </c>
      <c r="I21" s="1">
        <f t="shared" si="5"/>
        <v>6.103515625E-05</v>
      </c>
      <c r="J21" s="3">
        <f t="shared" si="6"/>
        <v>0.003497056850704011</v>
      </c>
      <c r="K21" s="1">
        <f t="shared" si="15"/>
        <v>1.0000000018626451</v>
      </c>
      <c r="L21" s="5">
        <f>L20*K21</f>
        <v>1.6467602570986222</v>
      </c>
    </row>
    <row r="22" spans="1:12" ht="12.75">
      <c r="A22" s="1">
        <f t="shared" si="10"/>
        <v>16.467602573303026</v>
      </c>
      <c r="B22" s="1">
        <f t="shared" si="11"/>
        <v>0.0004198256452794362</v>
      </c>
      <c r="D22">
        <f t="shared" si="12"/>
        <v>-1</v>
      </c>
      <c r="E22" s="2">
        <f t="shared" si="13"/>
        <v>0.0014607006389413997</v>
      </c>
      <c r="F22" s="2">
        <f t="shared" si="14"/>
        <v>-22.998539299361063</v>
      </c>
      <c r="H22">
        <f>H21+1</f>
        <v>15</v>
      </c>
      <c r="I22" s="1">
        <f t="shared" si="5"/>
        <v>3.0517578125E-05</v>
      </c>
      <c r="J22" s="3">
        <f t="shared" si="6"/>
        <v>0.0017485284269804495</v>
      </c>
      <c r="K22" s="1">
        <f t="shared" si="15"/>
        <v>1.0000000004656613</v>
      </c>
      <c r="L22" s="5">
        <f>L21*K22</f>
        <v>1.6467602578654548</v>
      </c>
    </row>
    <row r="23" spans="1:12" ht="12.75">
      <c r="A23" s="1">
        <f t="shared" si="10"/>
        <v>16.467602579709055</v>
      </c>
      <c r="B23" s="1">
        <f t="shared" si="11"/>
        <v>0.00016854997124832313</v>
      </c>
      <c r="D23">
        <f t="shared" si="12"/>
        <v>-1</v>
      </c>
      <c r="E23" s="2">
        <f t="shared" si="13"/>
        <v>0.0005864364252476196</v>
      </c>
      <c r="F23" s="2">
        <f t="shared" si="14"/>
        <v>-22.999413563574755</v>
      </c>
      <c r="H23">
        <f>H22+1</f>
        <v>16</v>
      </c>
      <c r="I23" s="1">
        <f t="shared" si="5"/>
        <v>1.52587890625E-05</v>
      </c>
      <c r="J23" s="3">
        <f t="shared" si="6"/>
        <v>0.0008742642136937803</v>
      </c>
      <c r="K23" s="1">
        <f t="shared" si="15"/>
        <v>1.0000000001164153</v>
      </c>
      <c r="L23" s="5">
        <f>L22*K23</f>
        <v>1.646760258057163</v>
      </c>
    </row>
    <row r="24" spans="1:12" ht="12.75">
      <c r="A24" s="1">
        <f t="shared" si="10"/>
        <v>16.46760258099499</v>
      </c>
      <c r="B24" s="1">
        <f t="shared" si="11"/>
        <v>4.291213418389247E-05</v>
      </c>
      <c r="D24">
        <f t="shared" si="12"/>
        <v>-1</v>
      </c>
      <c r="E24" s="2">
        <f t="shared" si="13"/>
        <v>0.000149304318375285</v>
      </c>
      <c r="F24" s="2">
        <f t="shared" si="14"/>
        <v>-22.999850695681626</v>
      </c>
      <c r="H24">
        <f>H23+1</f>
        <v>17</v>
      </c>
      <c r="I24" s="1">
        <f t="shared" si="5"/>
        <v>7.62939453125E-06</v>
      </c>
      <c r="J24" s="3">
        <f t="shared" si="6"/>
        <v>0.00043713210687233457</v>
      </c>
      <c r="K24" s="1">
        <f t="shared" si="15"/>
        <v>1.0000000000291038</v>
      </c>
      <c r="L24" s="5">
        <f>L23*K24</f>
        <v>1.64676025810509</v>
      </c>
    </row>
    <row r="25" spans="6:12" ht="12.75">
      <c r="F25" s="2"/>
      <c r="I25" s="1"/>
      <c r="L25" s="5"/>
    </row>
    <row r="26" spans="1:12" ht="12.75">
      <c r="A26" t="s">
        <v>4</v>
      </c>
      <c r="F26" s="2" t="s">
        <v>5</v>
      </c>
      <c r="J26" t="s">
        <v>20</v>
      </c>
      <c r="L26" s="5" t="s">
        <v>9</v>
      </c>
    </row>
    <row r="27" spans="1:12" ht="12.75">
      <c r="A27">
        <f>A24*L27</f>
        <v>9.999999999966048</v>
      </c>
      <c r="F27" s="2">
        <f>-F24</f>
        <v>22.999850695681626</v>
      </c>
      <c r="J27" s="3">
        <f>SUM(J6:J24)</f>
        <v>189.88252870258273</v>
      </c>
      <c r="L27" s="5">
        <f>1/L24</f>
        <v>0.6072529350147724</v>
      </c>
    </row>
    <row r="28" ht="12.75">
      <c r="F28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I28" sqref="I28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2.140625" style="0" customWidth="1"/>
    <col min="4" max="4" width="4.8515625" style="0" customWidth="1"/>
    <col min="6" max="6" width="10.140625" style="0" customWidth="1"/>
    <col min="7" max="8" width="3.00390625" style="0" customWidth="1"/>
    <col min="9" max="9" width="10.7109375" style="0" customWidth="1"/>
    <col min="10" max="10" width="9.8515625" style="0" customWidth="1"/>
    <col min="11" max="11" width="12.7109375" style="0" customWidth="1"/>
    <col min="12" max="12" width="13.28125" style="0" customWidth="1"/>
  </cols>
  <sheetData>
    <row r="1" spans="1:4" ht="12.75">
      <c r="A1" t="s">
        <v>15</v>
      </c>
      <c r="D1">
        <v>10</v>
      </c>
    </row>
    <row r="2" spans="1:4" ht="12.75">
      <c r="A2" t="s">
        <v>16</v>
      </c>
      <c r="D2">
        <v>23</v>
      </c>
    </row>
    <row r="4" spans="1:12" ht="13.5" thickBot="1">
      <c r="A4" s="4" t="s">
        <v>1</v>
      </c>
      <c r="B4" s="4" t="s">
        <v>2</v>
      </c>
      <c r="C4" s="4"/>
      <c r="D4" s="4" t="s">
        <v>14</v>
      </c>
      <c r="E4" s="4" t="s">
        <v>3</v>
      </c>
      <c r="F4" s="4" t="s">
        <v>11</v>
      </c>
      <c r="H4" s="4" t="s">
        <v>6</v>
      </c>
      <c r="I4" s="4" t="s">
        <v>0</v>
      </c>
      <c r="J4" s="4" t="s">
        <v>7</v>
      </c>
      <c r="K4" s="4" t="s">
        <v>8</v>
      </c>
      <c r="L4" s="4" t="s">
        <v>10</v>
      </c>
    </row>
    <row r="5" spans="1:6" ht="12.75">
      <c r="A5" s="1">
        <f>D1</f>
        <v>10</v>
      </c>
      <c r="B5" s="1">
        <v>0</v>
      </c>
      <c r="E5" s="2">
        <f aca="true" t="shared" si="0" ref="E5:E18">DEGREES(ATAN2(A5,B5))</f>
        <v>0</v>
      </c>
      <c r="F5" s="2">
        <v>0</v>
      </c>
    </row>
    <row r="6" spans="1:10" ht="12.75">
      <c r="A6" s="1">
        <f>B5*D6*-1</f>
        <v>0</v>
      </c>
      <c r="B6" s="1">
        <f>A5*D6</f>
        <v>10</v>
      </c>
      <c r="D6">
        <f>IF(D$2&lt;0,-1,1)</f>
        <v>1</v>
      </c>
      <c r="E6" s="2">
        <f t="shared" si="0"/>
        <v>90</v>
      </c>
      <c r="F6" s="2">
        <f aca="true" t="shared" si="1" ref="F6:F18">D6*J6+F5</f>
        <v>90</v>
      </c>
      <c r="J6" s="3">
        <v>90</v>
      </c>
    </row>
    <row r="7" spans="1:12" ht="12.75">
      <c r="A7" s="1">
        <f aca="true" t="shared" si="2" ref="A7:A18">A6-D7*B6*I7</f>
        <v>10</v>
      </c>
      <c r="B7" s="1">
        <f aca="true" t="shared" si="3" ref="B7:B18">B6+D7*A6*I7</f>
        <v>10</v>
      </c>
      <c r="D7">
        <f aca="true" t="shared" si="4" ref="D7:D18">IF(D$2-F6&gt;=0,1,-1)</f>
        <v>-1</v>
      </c>
      <c r="E7" s="2">
        <f t="shared" si="0"/>
        <v>45</v>
      </c>
      <c r="F7" s="2">
        <f t="shared" si="1"/>
        <v>45</v>
      </c>
      <c r="H7">
        <v>0</v>
      </c>
      <c r="I7" s="1">
        <f aca="true" t="shared" si="5" ref="I7:I24">2^-H7</f>
        <v>1</v>
      </c>
      <c r="J7" s="3">
        <f aca="true" t="shared" si="6" ref="J7:J24">DEGREES(ATAN(I7))</f>
        <v>45</v>
      </c>
      <c r="K7" s="1">
        <f aca="true" t="shared" si="7" ref="K7:K18">SQRT(1+I7*I7)</f>
        <v>1.4142135623730951</v>
      </c>
      <c r="L7" s="5">
        <f>K7</f>
        <v>1.4142135623730951</v>
      </c>
    </row>
    <row r="8" spans="1:12" ht="12.75">
      <c r="A8" s="1">
        <f t="shared" si="2"/>
        <v>15</v>
      </c>
      <c r="B8" s="1">
        <f t="shared" si="3"/>
        <v>5</v>
      </c>
      <c r="D8">
        <f t="shared" si="4"/>
        <v>-1</v>
      </c>
      <c r="E8" s="2">
        <f t="shared" si="0"/>
        <v>18.43494882292201</v>
      </c>
      <c r="F8" s="2">
        <f t="shared" si="1"/>
        <v>18.43494882292201</v>
      </c>
      <c r="H8">
        <f aca="true" t="shared" si="8" ref="H8:H18">H7+1</f>
        <v>1</v>
      </c>
      <c r="I8" s="1">
        <f t="shared" si="5"/>
        <v>0.5</v>
      </c>
      <c r="J8" s="3">
        <f t="shared" si="6"/>
        <v>26.56505117707799</v>
      </c>
      <c r="K8" s="1">
        <f t="shared" si="7"/>
        <v>1.118033988749895</v>
      </c>
      <c r="L8" s="5">
        <f aca="true" t="shared" si="9" ref="L8:L18">L7*K8</f>
        <v>1.5811388300841898</v>
      </c>
    </row>
    <row r="9" spans="1:12" ht="12.75">
      <c r="A9" s="1">
        <f t="shared" si="2"/>
        <v>13.75</v>
      </c>
      <c r="B9" s="1">
        <f t="shared" si="3"/>
        <v>8.75</v>
      </c>
      <c r="D9">
        <f t="shared" si="4"/>
        <v>1</v>
      </c>
      <c r="E9" s="2">
        <f t="shared" si="0"/>
        <v>32.47119229084849</v>
      </c>
      <c r="F9" s="2">
        <f t="shared" si="1"/>
        <v>32.47119229084849</v>
      </c>
      <c r="H9">
        <f t="shared" si="8"/>
        <v>2</v>
      </c>
      <c r="I9" s="1">
        <f t="shared" si="5"/>
        <v>0.25</v>
      </c>
      <c r="J9" s="3">
        <f t="shared" si="6"/>
        <v>14.036243467926479</v>
      </c>
      <c r="K9" s="1">
        <f t="shared" si="7"/>
        <v>1.0307764064044151</v>
      </c>
      <c r="L9" s="5">
        <f t="shared" si="9"/>
        <v>1.6298006013006623</v>
      </c>
    </row>
    <row r="10" spans="1:12" ht="12.75">
      <c r="A10" s="1">
        <f t="shared" si="2"/>
        <v>14.84375</v>
      </c>
      <c r="B10" s="1">
        <f t="shared" si="3"/>
        <v>7.03125</v>
      </c>
      <c r="D10">
        <f t="shared" si="4"/>
        <v>-1</v>
      </c>
      <c r="E10" s="2">
        <f t="shared" si="0"/>
        <v>25.34617594194669</v>
      </c>
      <c r="F10" s="2">
        <f t="shared" si="1"/>
        <v>25.346175941946694</v>
      </c>
      <c r="H10">
        <f t="shared" si="8"/>
        <v>3</v>
      </c>
      <c r="I10" s="1">
        <f t="shared" si="5"/>
        <v>0.125</v>
      </c>
      <c r="J10" s="3">
        <f t="shared" si="6"/>
        <v>7.125016348901798</v>
      </c>
      <c r="K10" s="1">
        <f t="shared" si="7"/>
        <v>1.0077822185373186</v>
      </c>
      <c r="L10" s="5">
        <f t="shared" si="9"/>
        <v>1.6424840657522373</v>
      </c>
    </row>
    <row r="11" spans="1:12" ht="12.75">
      <c r="A11" s="1">
        <f t="shared" si="2"/>
        <v>15.283203125</v>
      </c>
      <c r="B11" s="1">
        <f t="shared" si="3"/>
        <v>6.103515625</v>
      </c>
      <c r="D11">
        <f t="shared" si="4"/>
        <v>-1</v>
      </c>
      <c r="E11" s="2">
        <f t="shared" si="0"/>
        <v>21.769841566949346</v>
      </c>
      <c r="F11" s="2">
        <f t="shared" si="1"/>
        <v>21.769841566949342</v>
      </c>
      <c r="H11">
        <f t="shared" si="8"/>
        <v>4</v>
      </c>
      <c r="I11" s="1">
        <f t="shared" si="5"/>
        <v>0.0625</v>
      </c>
      <c r="J11" s="3">
        <f t="shared" si="6"/>
        <v>3.576334374997351</v>
      </c>
      <c r="K11" s="1">
        <f t="shared" si="7"/>
        <v>1.0019512213675874</v>
      </c>
      <c r="L11" s="5">
        <f t="shared" si="9"/>
        <v>1.645688915757255</v>
      </c>
    </row>
    <row r="12" spans="1:12" ht="12.75">
      <c r="A12" s="1">
        <f t="shared" si="2"/>
        <v>15.09246826171875</v>
      </c>
      <c r="B12" s="1">
        <f t="shared" si="3"/>
        <v>6.58111572265625</v>
      </c>
      <c r="D12">
        <f t="shared" si="4"/>
        <v>1</v>
      </c>
      <c r="E12" s="2">
        <f t="shared" si="0"/>
        <v>23.559752175195413</v>
      </c>
      <c r="F12" s="2">
        <f t="shared" si="1"/>
        <v>23.559752175195413</v>
      </c>
      <c r="H12">
        <f t="shared" si="8"/>
        <v>5</v>
      </c>
      <c r="I12" s="1">
        <f t="shared" si="5"/>
        <v>0.03125</v>
      </c>
      <c r="J12" s="3">
        <f t="shared" si="6"/>
        <v>1.7899106082460694</v>
      </c>
      <c r="K12" s="1">
        <f t="shared" si="7"/>
        <v>1.0004881620988826</v>
      </c>
      <c r="L12" s="5">
        <f t="shared" si="9"/>
        <v>1.6464922787124787</v>
      </c>
    </row>
    <row r="13" spans="1:12" ht="12.75">
      <c r="A13" s="1">
        <f t="shared" si="2"/>
        <v>15.195298194885254</v>
      </c>
      <c r="B13" s="1">
        <f t="shared" si="3"/>
        <v>6.3452959060668945</v>
      </c>
      <c r="D13">
        <f t="shared" si="4"/>
        <v>-1</v>
      </c>
      <c r="E13" s="2">
        <f t="shared" si="0"/>
        <v>22.664578464984338</v>
      </c>
      <c r="F13" s="2">
        <f t="shared" si="1"/>
        <v>22.664578464984338</v>
      </c>
      <c r="H13">
        <f t="shared" si="8"/>
        <v>6</v>
      </c>
      <c r="I13" s="1">
        <f t="shared" si="5"/>
        <v>0.015625</v>
      </c>
      <c r="J13" s="3">
        <f t="shared" si="6"/>
        <v>0.8951737102110744</v>
      </c>
      <c r="K13" s="1">
        <f t="shared" si="7"/>
        <v>1.0001220628628287</v>
      </c>
      <c r="L13" s="5">
        <f t="shared" si="9"/>
        <v>1.6466932542736437</v>
      </c>
    </row>
    <row r="14" spans="1:12" ht="12.75">
      <c r="A14" s="1">
        <f t="shared" si="2"/>
        <v>15.145725570619106</v>
      </c>
      <c r="B14" s="1">
        <f t="shared" si="3"/>
        <v>6.464009173214436</v>
      </c>
      <c r="D14">
        <f t="shared" si="4"/>
        <v>1</v>
      </c>
      <c r="E14" s="2">
        <f t="shared" si="0"/>
        <v>23.112192635844888</v>
      </c>
      <c r="F14" s="2">
        <f t="shared" si="1"/>
        <v>23.11219263584489</v>
      </c>
      <c r="H14">
        <f t="shared" si="8"/>
        <v>7</v>
      </c>
      <c r="I14" s="1">
        <f t="shared" si="5"/>
        <v>0.0078125</v>
      </c>
      <c r="J14" s="3">
        <f t="shared" si="6"/>
        <v>0.4476141708605531</v>
      </c>
      <c r="K14" s="1">
        <f t="shared" si="7"/>
        <v>1.000030517112478</v>
      </c>
      <c r="L14" s="5">
        <f t="shared" si="9"/>
        <v>1.646743506596901</v>
      </c>
    </row>
    <row r="15" spans="1:12" ht="12.75">
      <c r="A15" s="1">
        <f t="shared" si="2"/>
        <v>15.170975606451975</v>
      </c>
      <c r="B15" s="1">
        <f t="shared" si="3"/>
        <v>6.404846182704205</v>
      </c>
      <c r="D15">
        <f t="shared" si="4"/>
        <v>-1</v>
      </c>
      <c r="E15" s="2">
        <f t="shared" si="0"/>
        <v>22.888382135476352</v>
      </c>
      <c r="F15" s="2">
        <f t="shared" si="1"/>
        <v>22.888382135476352</v>
      </c>
      <c r="H15">
        <f t="shared" si="8"/>
        <v>8</v>
      </c>
      <c r="I15" s="1">
        <f t="shared" si="5"/>
        <v>0.00390625</v>
      </c>
      <c r="J15" s="3">
        <f t="shared" si="6"/>
        <v>0.22381050036853808</v>
      </c>
      <c r="K15" s="1">
        <f t="shared" si="7"/>
        <v>1.0000076293654276</v>
      </c>
      <c r="L15" s="5">
        <f t="shared" si="9"/>
        <v>1.6467560702048785</v>
      </c>
    </row>
    <row r="16" spans="1:12" ht="12.75">
      <c r="A16" s="1">
        <f t="shared" si="2"/>
        <v>15.158466141251381</v>
      </c>
      <c r="B16" s="1">
        <f t="shared" si="3"/>
        <v>6.434476994435556</v>
      </c>
      <c r="D16">
        <f t="shared" si="4"/>
        <v>1</v>
      </c>
      <c r="E16" s="2">
        <f t="shared" si="0"/>
        <v>23.000287812542556</v>
      </c>
      <c r="F16" s="2">
        <f t="shared" si="1"/>
        <v>23.00028781254256</v>
      </c>
      <c r="H16">
        <f t="shared" si="8"/>
        <v>9</v>
      </c>
      <c r="I16" s="1">
        <f t="shared" si="5"/>
        <v>0.001953125</v>
      </c>
      <c r="J16" s="3">
        <f t="shared" si="6"/>
        <v>0.1119056770662069</v>
      </c>
      <c r="K16" s="1">
        <f t="shared" si="7"/>
        <v>1.0000019073468138</v>
      </c>
      <c r="L16" s="5">
        <f t="shared" si="9"/>
        <v>1.6467592111398222</v>
      </c>
    </row>
    <row r="17" spans="1:12" ht="12.75">
      <c r="A17" s="1">
        <f t="shared" si="2"/>
        <v>15.16474981019126</v>
      </c>
      <c r="B17" s="1">
        <f t="shared" si="3"/>
        <v>6.41967380484449</v>
      </c>
      <c r="D17">
        <f t="shared" si="4"/>
        <v>-1</v>
      </c>
      <c r="E17" s="2">
        <f t="shared" si="0"/>
        <v>22.944334920648753</v>
      </c>
      <c r="F17" s="2">
        <f t="shared" si="1"/>
        <v>22.944334920648757</v>
      </c>
      <c r="H17">
        <f t="shared" si="8"/>
        <v>10</v>
      </c>
      <c r="I17" s="1">
        <f t="shared" si="5"/>
        <v>0.0009765625</v>
      </c>
      <c r="J17" s="3">
        <f t="shared" si="6"/>
        <v>0.055952891893803675</v>
      </c>
      <c r="K17" s="1">
        <f t="shared" si="7"/>
        <v>1.0000004768370445</v>
      </c>
      <c r="L17" s="5">
        <f t="shared" si="9"/>
        <v>1.6467599963756174</v>
      </c>
    </row>
    <row r="18" spans="1:12" ht="12.75">
      <c r="A18" s="1">
        <f t="shared" si="2"/>
        <v>15.161615203841238</v>
      </c>
      <c r="B18" s="1">
        <f t="shared" si="3"/>
        <v>6.427078467837748</v>
      </c>
      <c r="D18">
        <f t="shared" si="4"/>
        <v>1</v>
      </c>
      <c r="E18" s="2">
        <f t="shared" si="0"/>
        <v>22.972311373265757</v>
      </c>
      <c r="F18" s="2">
        <f t="shared" si="1"/>
        <v>22.97231137326576</v>
      </c>
      <c r="H18">
        <f t="shared" si="8"/>
        <v>11</v>
      </c>
      <c r="I18" s="1">
        <f t="shared" si="5"/>
        <v>0.00048828125</v>
      </c>
      <c r="J18" s="3">
        <f t="shared" si="6"/>
        <v>0.027976452617003676</v>
      </c>
      <c r="K18" s="1">
        <f t="shared" si="7"/>
        <v>1.0000001192092824</v>
      </c>
      <c r="L18" s="5">
        <f t="shared" si="9"/>
        <v>1.6467601926846949</v>
      </c>
    </row>
    <row r="19" spans="1:12" ht="12.75">
      <c r="A19" s="1">
        <f aca="true" t="shared" si="10" ref="A19:A24">A18-D19*B18*I19</f>
        <v>15.160046092887177</v>
      </c>
      <c r="B19" s="1">
        <f aca="true" t="shared" si="11" ref="B19:B24">B18+D19*A18*I19</f>
        <v>6.430780034049623</v>
      </c>
      <c r="D19">
        <f aca="true" t="shared" si="12" ref="D19:D24">IF(D$2-F18&gt;=0,1,-1)</f>
        <v>1</v>
      </c>
      <c r="E19" s="2">
        <f aca="true" t="shared" si="13" ref="E19:E24">DEGREES(ATAN2(A19,B19))</f>
        <v>22.98629960040802</v>
      </c>
      <c r="F19" s="2">
        <f aca="true" t="shared" si="14" ref="F19:F24">D19*J19+F18</f>
        <v>22.986299600408024</v>
      </c>
      <c r="H19">
        <f aca="true" t="shared" si="15" ref="H19:H24">H18+1</f>
        <v>12</v>
      </c>
      <c r="I19" s="1">
        <f t="shared" si="5"/>
        <v>0.000244140625</v>
      </c>
      <c r="J19" s="3">
        <f t="shared" si="6"/>
        <v>0.013988227142265016</v>
      </c>
      <c r="K19" s="1">
        <f aca="true" t="shared" si="16" ref="K19:K24">SQRT(1+I19*I19)</f>
        <v>1.000000029802322</v>
      </c>
      <c r="L19" s="5">
        <f aca="true" t="shared" si="17" ref="L19:L24">L18*K19</f>
        <v>1.6467602417619722</v>
      </c>
    </row>
    <row r="20" spans="1:12" ht="12.75">
      <c r="A20" s="1">
        <f t="shared" si="10"/>
        <v>15.159261085558802</v>
      </c>
      <c r="B20" s="1">
        <f t="shared" si="11"/>
        <v>6.4326306256136965</v>
      </c>
      <c r="D20">
        <f t="shared" si="12"/>
        <v>1</v>
      </c>
      <c r="E20" s="2">
        <f t="shared" si="13"/>
        <v>22.993293714083375</v>
      </c>
      <c r="F20" s="2">
        <f t="shared" si="14"/>
        <v>22.99329371408338</v>
      </c>
      <c r="H20">
        <f t="shared" si="15"/>
        <v>13</v>
      </c>
      <c r="I20" s="1">
        <f t="shared" si="5"/>
        <v>0.0001220703125</v>
      </c>
      <c r="J20" s="3">
        <f t="shared" si="6"/>
        <v>0.006994113675352919</v>
      </c>
      <c r="K20" s="1">
        <f t="shared" si="16"/>
        <v>1.0000000074505806</v>
      </c>
      <c r="L20" s="5">
        <f t="shared" si="17"/>
        <v>1.6467602540312922</v>
      </c>
    </row>
    <row r="21" spans="1:12" ht="12.75">
      <c r="A21" s="1">
        <f t="shared" si="10"/>
        <v>15.158868468943469</v>
      </c>
      <c r="B21" s="1">
        <f t="shared" si="11"/>
        <v>6.433555873482688</v>
      </c>
      <c r="D21">
        <f t="shared" si="12"/>
        <v>1</v>
      </c>
      <c r="E21" s="2">
        <f t="shared" si="13"/>
        <v>22.99679077093408</v>
      </c>
      <c r="F21" s="2">
        <f t="shared" si="14"/>
        <v>22.996790770934084</v>
      </c>
      <c r="H21">
        <f t="shared" si="15"/>
        <v>14</v>
      </c>
      <c r="I21" s="1">
        <f t="shared" si="5"/>
        <v>6.103515625E-05</v>
      </c>
      <c r="J21" s="3">
        <f t="shared" si="6"/>
        <v>0.003497056850704011</v>
      </c>
      <c r="K21" s="1">
        <f t="shared" si="16"/>
        <v>1.0000000018626451</v>
      </c>
      <c r="L21" s="5">
        <f t="shared" si="17"/>
        <v>1.6467602570986222</v>
      </c>
    </row>
    <row r="22" spans="1:12" ht="12.75">
      <c r="A22" s="1">
        <f t="shared" si="10"/>
        <v>15.158672132399479</v>
      </c>
      <c r="B22" s="1">
        <f t="shared" si="11"/>
        <v>6.434018485435476</v>
      </c>
      <c r="D22">
        <f t="shared" si="12"/>
        <v>1</v>
      </c>
      <c r="E22" s="2">
        <f t="shared" si="13"/>
        <v>22.99853929936106</v>
      </c>
      <c r="F22" s="2">
        <f t="shared" si="14"/>
        <v>22.998539299361063</v>
      </c>
      <c r="H22">
        <f t="shared" si="15"/>
        <v>15</v>
      </c>
      <c r="I22" s="1">
        <f t="shared" si="5"/>
        <v>3.0517578125E-05</v>
      </c>
      <c r="J22" s="3">
        <f t="shared" si="6"/>
        <v>0.0017485284269804495</v>
      </c>
      <c r="K22" s="1">
        <f t="shared" si="16"/>
        <v>1.0000000004656613</v>
      </c>
      <c r="L22" s="5">
        <f t="shared" si="17"/>
        <v>1.6467602578654548</v>
      </c>
    </row>
    <row r="23" spans="1:12" ht="12.75">
      <c r="A23" s="1">
        <f t="shared" si="10"/>
        <v>15.158573957068585</v>
      </c>
      <c r="B23" s="1">
        <f t="shared" si="11"/>
        <v>6.434249788416012</v>
      </c>
      <c r="D23">
        <f t="shared" si="12"/>
        <v>1</v>
      </c>
      <c r="E23" s="2">
        <f t="shared" si="13"/>
        <v>22.999413563574755</v>
      </c>
      <c r="F23" s="2">
        <f t="shared" si="14"/>
        <v>22.999413563574755</v>
      </c>
      <c r="H23">
        <f t="shared" si="15"/>
        <v>16</v>
      </c>
      <c r="I23" s="1">
        <f t="shared" si="5"/>
        <v>1.52587890625E-05</v>
      </c>
      <c r="J23" s="3">
        <f t="shared" si="6"/>
        <v>0.0008742642136937803</v>
      </c>
      <c r="K23" s="1">
        <f t="shared" si="16"/>
        <v>1.0000000001164153</v>
      </c>
      <c r="L23" s="5">
        <f t="shared" si="17"/>
        <v>1.646760258057163</v>
      </c>
    </row>
    <row r="24" spans="1:12" ht="12.75">
      <c r="A24" s="1">
        <f t="shared" si="10"/>
        <v>15.158524867638436</v>
      </c>
      <c r="B24" s="1">
        <f t="shared" si="11"/>
        <v>6.434365439157261</v>
      </c>
      <c r="D24">
        <f t="shared" si="12"/>
        <v>1</v>
      </c>
      <c r="E24" s="2">
        <f t="shared" si="13"/>
        <v>22.999850695681626</v>
      </c>
      <c r="F24" s="2">
        <f t="shared" si="14"/>
        <v>22.999850695681626</v>
      </c>
      <c r="H24">
        <f t="shared" si="15"/>
        <v>17</v>
      </c>
      <c r="I24" s="1">
        <f t="shared" si="5"/>
        <v>7.62939453125E-06</v>
      </c>
      <c r="J24" s="3">
        <f t="shared" si="6"/>
        <v>0.00043713210687233457</v>
      </c>
      <c r="K24" s="1">
        <f t="shared" si="16"/>
        <v>1.0000000000291038</v>
      </c>
      <c r="L24" s="5">
        <f t="shared" si="17"/>
        <v>1.64676025810509</v>
      </c>
    </row>
    <row r="25" spans="6:12" ht="12.75">
      <c r="F25" s="2"/>
      <c r="I25" s="1"/>
      <c r="L25" s="5"/>
    </row>
    <row r="26" spans="1:12" ht="12.75">
      <c r="A26" t="s">
        <v>13</v>
      </c>
      <c r="B26" t="s">
        <v>12</v>
      </c>
      <c r="E26" s="2" t="s">
        <v>5</v>
      </c>
      <c r="L26" s="5" t="s">
        <v>9</v>
      </c>
    </row>
    <row r="27" spans="1:12" ht="12.75">
      <c r="A27" s="1">
        <f>A24*L27</f>
        <v>9.205058716367855</v>
      </c>
      <c r="B27" s="1">
        <f>B24*L27</f>
        <v>3.907287297885862</v>
      </c>
      <c r="E27" s="2">
        <f>DEGREES(ATAN2(A27,B27))</f>
        <v>22.999850695681626</v>
      </c>
      <c r="F27" s="2"/>
      <c r="L27" s="5">
        <f>1/L24</f>
        <v>0.6072529350147724</v>
      </c>
    </row>
    <row r="28" ht="12.75">
      <c r="F28" s="2"/>
    </row>
    <row r="29" spans="1:2" ht="12.75">
      <c r="A29" t="s">
        <v>4</v>
      </c>
      <c r="B29">
        <f>SQRT(A27*A27+B27*B27)</f>
        <v>10.000000000000002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g2</dc:creator>
  <cp:keywords/>
  <dc:description/>
  <cp:lastModifiedBy>g2</cp:lastModifiedBy>
  <dcterms:created xsi:type="dcterms:W3CDTF">1999-10-08T06:04:30Z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