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<sst xmlns="http://schemas.openxmlformats.org/spreadsheetml/2006/main" count="111" uniqueCount="25">
  <si>
    <t xml:space="preserve"> </t>
  </si>
  <si>
    <t>Zadaj uhol !</t>
  </si>
  <si>
    <t>COS_REF</t>
  </si>
  <si>
    <t>BY SHIMMY</t>
  </si>
  <si>
    <t>Odmocnina</t>
  </si>
  <si>
    <t>V=</t>
  </si>
  <si>
    <t>SQRT_REF</t>
  </si>
  <si>
    <t>Uhol v DEG</t>
  </si>
  <si>
    <t>SIN_REF</t>
  </si>
  <si>
    <t>ENJOY</t>
  </si>
  <si>
    <t>Rozklad a,b</t>
  </si>
  <si>
    <t>P=</t>
  </si>
  <si>
    <t>Konstanta</t>
  </si>
  <si>
    <t>COS/K</t>
  </si>
  <si>
    <t>ANGLE</t>
  </si>
  <si>
    <t>COS</t>
  </si>
  <si>
    <t>Referencia</t>
  </si>
  <si>
    <t>SIN/K</t>
  </si>
  <si>
    <t>INVERT</t>
  </si>
  <si>
    <t>SIN</t>
  </si>
  <si>
    <t>Zadaj rozklad odmocniny !</t>
  </si>
  <si>
    <t>SQRT</t>
  </si>
  <si>
    <t>Q</t>
  </si>
  <si>
    <t>X</t>
  </si>
  <si>
    <t>PRE ZISKANIE DALSICH ITERACII VYSVIET POSLEDNE 2 RIADKY, CHYT V ROHU A POTIAHNI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</si>
</sst>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0" fillId="0" borderId="0" xfId="0" applyFill="1" applyBorder="1" applyAlignment="1">
      <alignment horizontal="left"/>
    </xf>
    <xf numFmtId="164" fontId="0" fillId="0" borderId="0" xfId="0" applyAlignment="1">
      <alignment horizontal="center"/>
    </xf>
    <xf numFmtId="164" fontId="0" fillId="2" borderId="0" xfId="0" applyFill="1" applyAlignment="1">
      <alignment horizontal="left"/>
    </xf>
    <xf numFmtId="164" fontId="0" fillId="3" borderId="0" xfId="0" applyFont="1" applyFill="1" applyAlignment="1">
      <alignment/>
    </xf>
    <xf numFmtId="164" fontId="0" fillId="4" borderId="0" xfId="0" applyFill="1" applyAlignment="1">
      <alignment/>
    </xf>
    <xf numFmtId="164" fontId="1" fillId="0" borderId="0" xfId="0" applyFont="1" applyAlignment="1">
      <alignment/>
    </xf>
    <xf numFmtId="164" fontId="1" fillId="3" borderId="0" xfId="0" applyFont="1" applyFill="1" applyAlignment="1">
      <alignment horizontal="center"/>
    </xf>
    <xf numFmtId="164" fontId="1" fillId="3" borderId="1" xfId="0" applyFont="1" applyFill="1" applyBorder="1" applyAlignment="1">
      <alignment horizontal="left"/>
    </xf>
    <xf numFmtId="164" fontId="0" fillId="3" borderId="1" xfId="0" applyFont="1" applyFill="1" applyBorder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4" fontId="0" fillId="5" borderId="0" xfId="0" applyFill="1" applyAlignment="1">
      <alignment/>
    </xf>
    <xf numFmtId="164" fontId="1" fillId="6" borderId="1" xfId="0" applyFont="1" applyFill="1" applyBorder="1" applyAlignment="1">
      <alignment horizontal="left"/>
    </xf>
    <xf numFmtId="164" fontId="0" fillId="6" borderId="1" xfId="0" applyFont="1" applyFill="1" applyBorder="1" applyAlignment="1">
      <alignment/>
    </xf>
    <xf numFmtId="164" fontId="0" fillId="4" borderId="1" xfId="0" applyFont="1" applyFill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0" xfId="0" applyFill="1" applyAlignment="1">
      <alignment/>
    </xf>
    <xf numFmtId="164" fontId="0" fillId="5" borderId="1" xfId="0" applyFont="1" applyFill="1" applyBorder="1" applyAlignment="1">
      <alignment horizontal="center"/>
    </xf>
    <xf numFmtId="164" fontId="0" fillId="0" borderId="3" xfId="0" applyFont="1" applyBorder="1" applyAlignment="1">
      <alignment/>
    </xf>
    <xf numFmtId="164" fontId="0" fillId="7" borderId="1" xfId="0" applyFont="1" applyFill="1" applyBorder="1" applyAlignment="1">
      <alignment/>
    </xf>
    <xf numFmtId="164" fontId="0" fillId="7" borderId="1" xfId="0" applyFill="1" applyBorder="1" applyAlignment="1">
      <alignment horizontal="left"/>
    </xf>
    <xf numFmtId="164" fontId="0" fillId="7" borderId="1" xfId="0" applyFill="1" applyBorder="1" applyAlignment="1">
      <alignment horizontal="center"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left"/>
    </xf>
    <xf numFmtId="164" fontId="0" fillId="8" borderId="4" xfId="0" applyFill="1" applyBorder="1" applyAlignment="1">
      <alignment horizontal="center"/>
    </xf>
    <xf numFmtId="164" fontId="0" fillId="8" borderId="2" xfId="0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8" borderId="5" xfId="0" applyFont="1" applyFill="1" applyBorder="1" applyAlignment="1">
      <alignment horizontal="center"/>
    </xf>
    <xf numFmtId="164" fontId="0" fillId="0" borderId="1" xfId="0" applyFill="1" applyBorder="1" applyAlignment="1">
      <alignment/>
    </xf>
    <xf numFmtId="164" fontId="2" fillId="4" borderId="1" xfId="0" applyFont="1" applyFill="1" applyBorder="1" applyAlignment="1">
      <alignment horizontal="left"/>
    </xf>
    <xf numFmtId="164" fontId="0" fillId="2" borderId="0" xfId="0" applyFill="1" applyAlignment="1">
      <alignment/>
    </xf>
    <xf numFmtId="164" fontId="0" fillId="8" borderId="6" xfId="0" applyFill="1" applyBorder="1" applyAlignment="1">
      <alignment horizontal="center"/>
    </xf>
    <xf numFmtId="164" fontId="0" fillId="8" borderId="3" xfId="0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5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122" zoomScaleNormal="122" workbookViewId="0" topLeftCell="A1">
      <selection activeCell="A27" sqref="A27"/>
    </sheetView>
  </sheetViews>
  <sheetFormatPr defaultColWidth="11.421875" defaultRowHeight="12.75"/>
  <cols>
    <col min="1" max="1" width="4.00390625" style="0" customWidth="1"/>
    <col min="2" max="2" width="5.421875" style="1" customWidth="1"/>
    <col min="3" max="6" width="11.57421875" style="0" customWidth="1"/>
    <col min="7" max="7" width="11.57421875" style="2" customWidth="1"/>
    <col min="8" max="9" width="11.57421875" style="0" customWidth="1"/>
    <col min="10" max="10" width="4.8515625" style="3" customWidth="1"/>
    <col min="11" max="11" width="4.28125" style="0" customWidth="1"/>
    <col min="12" max="12" width="8.421875" style="0" customWidth="1"/>
    <col min="13" max="16384" width="11.57421875" style="0" customWidth="1"/>
  </cols>
  <sheetData>
    <row r="1" spans="2:18" ht="12.75">
      <c r="B1" s="1" t="s">
        <v>0</v>
      </c>
      <c r="C1" s="4" t="s">
        <v>1</v>
      </c>
      <c r="E1" t="s">
        <v>2</v>
      </c>
      <c r="F1" s="5">
        <f>COS(RADIANS(B2))</f>
        <v>0.30901699437494745</v>
      </c>
      <c r="H1" s="6"/>
      <c r="I1" s="7" t="s">
        <v>3</v>
      </c>
      <c r="K1" s="6"/>
      <c r="L1" s="8">
        <f>K2*L2</f>
        <v>42</v>
      </c>
      <c r="M1" s="9" t="s">
        <v>4</v>
      </c>
      <c r="N1" s="10" t="s">
        <v>5</v>
      </c>
      <c r="O1" s="11">
        <f>(K2+L2)/2</f>
        <v>6.5</v>
      </c>
      <c r="P1" t="s">
        <v>6</v>
      </c>
      <c r="Q1" s="12">
        <f>SQRT(L1)</f>
        <v>6.48074069840786</v>
      </c>
      <c r="R1" s="6"/>
    </row>
    <row r="2" spans="2:17" ht="12.75">
      <c r="B2" s="13">
        <v>72</v>
      </c>
      <c r="C2" s="14" t="s">
        <v>7</v>
      </c>
      <c r="E2" t="s">
        <v>8</v>
      </c>
      <c r="F2" s="12">
        <f>SIN(RADIANS(B2))</f>
        <v>0.9510565162951535</v>
      </c>
      <c r="I2" s="7" t="s">
        <v>9</v>
      </c>
      <c r="K2" s="13">
        <v>7</v>
      </c>
      <c r="L2" s="13">
        <v>6</v>
      </c>
      <c r="M2" s="14" t="s">
        <v>10</v>
      </c>
      <c r="N2" s="10" t="s">
        <v>11</v>
      </c>
      <c r="O2" s="11">
        <f>(K2-L2)/2</f>
        <v>0.5</v>
      </c>
      <c r="Q2" s="2"/>
    </row>
    <row r="3" spans="2:18" ht="12.75">
      <c r="B3" s="1">
        <v>0.607</v>
      </c>
      <c r="C3" t="s">
        <v>12</v>
      </c>
      <c r="G3" s="15" t="s">
        <v>13</v>
      </c>
      <c r="H3" s="16" t="s">
        <v>14</v>
      </c>
      <c r="I3" s="5" t="s">
        <v>15</v>
      </c>
      <c r="L3" s="1">
        <v>0.607</v>
      </c>
      <c r="M3" t="s">
        <v>12</v>
      </c>
      <c r="Q3" s="15" t="s">
        <v>16</v>
      </c>
      <c r="R3" s="16" t="s">
        <v>14</v>
      </c>
    </row>
    <row r="4" spans="2:18" ht="12.75">
      <c r="B4" s="17"/>
      <c r="G4" s="18" t="s">
        <v>17</v>
      </c>
      <c r="H4" s="19" t="s">
        <v>18</v>
      </c>
      <c r="I4" s="12" t="s">
        <v>19</v>
      </c>
      <c r="L4" s="17"/>
      <c r="M4" s="4" t="s">
        <v>20</v>
      </c>
      <c r="N4" s="4"/>
      <c r="Q4" s="18" t="s">
        <v>21</v>
      </c>
      <c r="R4" s="19" t="s">
        <v>18</v>
      </c>
    </row>
    <row r="5" spans="1:18" ht="12.75">
      <c r="A5" s="20" t="s">
        <v>22</v>
      </c>
      <c r="B5" s="21">
        <v>0</v>
      </c>
      <c r="C5" s="20">
        <v>1</v>
      </c>
      <c r="D5" s="20"/>
      <c r="E5" s="20"/>
      <c r="F5" s="20"/>
      <c r="G5" s="22">
        <v>1</v>
      </c>
      <c r="H5" s="20">
        <v>0</v>
      </c>
      <c r="I5" s="20"/>
      <c r="K5" s="20" t="s">
        <v>22</v>
      </c>
      <c r="L5" s="21">
        <v>0</v>
      </c>
      <c r="M5" s="20">
        <v>1</v>
      </c>
      <c r="N5" s="20"/>
      <c r="O5" s="20"/>
      <c r="P5" s="20"/>
      <c r="Q5" s="22">
        <f>O1*L3</f>
        <v>3.9455</v>
      </c>
      <c r="R5" s="20">
        <v>0</v>
      </c>
    </row>
    <row r="6" spans="1:18" ht="12.75">
      <c r="A6" s="20" t="s">
        <v>22</v>
      </c>
      <c r="B6" s="21">
        <f>B5</f>
        <v>0</v>
      </c>
      <c r="C6" s="20"/>
      <c r="D6" s="20">
        <v>1</v>
      </c>
      <c r="E6" s="20"/>
      <c r="F6" s="20"/>
      <c r="G6" s="22">
        <v>0</v>
      </c>
      <c r="H6" s="20">
        <f>IF(H5&gt;$B$2,1,0)</f>
        <v>0</v>
      </c>
      <c r="I6" s="20"/>
      <c r="K6" s="20" t="s">
        <v>22</v>
      </c>
      <c r="L6" s="21">
        <f>L5</f>
        <v>0</v>
      </c>
      <c r="M6" s="20"/>
      <c r="N6" s="20">
        <v>1</v>
      </c>
      <c r="O6" s="20"/>
      <c r="P6" s="20"/>
      <c r="Q6" s="22">
        <v>0</v>
      </c>
      <c r="R6" s="20">
        <f>IF(Q5&lt;$O$2,1,0)</f>
        <v>0</v>
      </c>
    </row>
    <row r="7" spans="1:18" ht="12.75">
      <c r="A7" s="23" t="s">
        <v>22</v>
      </c>
      <c r="B7" s="24">
        <f>B5+1</f>
        <v>1</v>
      </c>
      <c r="C7" s="25">
        <f>C5</f>
        <v>1</v>
      </c>
      <c r="D7" s="26">
        <f>-(2^(-(B7-1)))*(-1^H6)</f>
        <v>-1</v>
      </c>
      <c r="E7" s="27" t="s">
        <v>23</v>
      </c>
      <c r="F7" s="28">
        <f>G5</f>
        <v>1</v>
      </c>
      <c r="G7" s="15">
        <f>C7*F7+D7*F8</f>
        <v>1</v>
      </c>
      <c r="H7" s="29">
        <f>H5+DEGREES(ATAN(1/2^B5))*(-1^H6)</f>
        <v>45</v>
      </c>
      <c r="I7" s="30">
        <f>G7*$B$3</f>
        <v>0.607</v>
      </c>
      <c r="J7" s="31"/>
      <c r="K7" s="23" t="s">
        <v>22</v>
      </c>
      <c r="L7" s="24">
        <f>L5+1</f>
        <v>1</v>
      </c>
      <c r="M7" s="25">
        <f>M5</f>
        <v>1</v>
      </c>
      <c r="N7" s="26">
        <f>-(2^(-(L7-1)))*(-1^R6)</f>
        <v>-1</v>
      </c>
      <c r="O7" s="27" t="s">
        <v>23</v>
      </c>
      <c r="P7" s="28">
        <f>Q5</f>
        <v>3.9455</v>
      </c>
      <c r="Q7" s="15">
        <f>M7*P7+N7*P8</f>
        <v>3.9455</v>
      </c>
      <c r="R7" s="29">
        <f>R5+DEGREES(ATAN(1/2^L5))*(-1^R6)</f>
        <v>45</v>
      </c>
    </row>
    <row r="8" spans="1:18" ht="12.75">
      <c r="A8" s="23" t="s">
        <v>22</v>
      </c>
      <c r="B8" s="24">
        <f>B6+1</f>
        <v>1</v>
      </c>
      <c r="C8" s="32">
        <f>+(2^(-(B8-1)))*(-1^H6)</f>
        <v>1</v>
      </c>
      <c r="D8" s="33">
        <f>D6</f>
        <v>1</v>
      </c>
      <c r="E8" s="27" t="s">
        <v>23</v>
      </c>
      <c r="F8" s="34">
        <f>G6</f>
        <v>0</v>
      </c>
      <c r="G8" s="18">
        <f>C8*F7+D8*F8</f>
        <v>1</v>
      </c>
      <c r="H8" s="29">
        <f>IF(H7&gt;$B$2,1,0)</f>
        <v>0</v>
      </c>
      <c r="I8" s="35">
        <f>G8*$B$3</f>
        <v>0.607</v>
      </c>
      <c r="J8" s="31"/>
      <c r="K8" s="23" t="s">
        <v>22</v>
      </c>
      <c r="L8" s="24">
        <f>L6+1</f>
        <v>1</v>
      </c>
      <c r="M8" s="32">
        <f>+(2^(-(L8-1)))*(-1^R6)</f>
        <v>1</v>
      </c>
      <c r="N8" s="33">
        <f>N6</f>
        <v>1</v>
      </c>
      <c r="O8" s="27" t="s">
        <v>23</v>
      </c>
      <c r="P8" s="34">
        <f>Q6</f>
        <v>0</v>
      </c>
      <c r="Q8" s="18">
        <f>M8*P7+N8*P8</f>
        <v>3.9455</v>
      </c>
      <c r="R8" s="29">
        <f>IF(Q7&lt;$O$2,1,0)</f>
        <v>0</v>
      </c>
    </row>
    <row r="9" spans="1:18" ht="12.75">
      <c r="A9" s="23" t="s">
        <v>22</v>
      </c>
      <c r="B9" s="24">
        <f>B7+1</f>
        <v>2</v>
      </c>
      <c r="C9" s="25">
        <f>C7</f>
        <v>1</v>
      </c>
      <c r="D9" s="26">
        <f>-(2^(-(B9-1)))*(-1^H8)</f>
        <v>-0.5</v>
      </c>
      <c r="E9" s="27" t="s">
        <v>23</v>
      </c>
      <c r="F9" s="28">
        <f>G7</f>
        <v>1</v>
      </c>
      <c r="G9" s="15">
        <f>C9*F9+D9*F10</f>
        <v>0.5</v>
      </c>
      <c r="H9" s="29">
        <f>H7+DEGREES(ATAN(1/2^B7))*(-1^H8)</f>
        <v>71.56505117707799</v>
      </c>
      <c r="I9" s="30">
        <f>G9*$B$3</f>
        <v>0.3035</v>
      </c>
      <c r="K9" s="23" t="s">
        <v>22</v>
      </c>
      <c r="L9" s="24">
        <f>L7+1</f>
        <v>2</v>
      </c>
      <c r="M9" s="25">
        <f>M7</f>
        <v>1</v>
      </c>
      <c r="N9" s="26">
        <f>-(2^(-(L9-1)))*(-1^R8)</f>
        <v>-0.5</v>
      </c>
      <c r="O9" s="27" t="s">
        <v>23</v>
      </c>
      <c r="P9" s="28">
        <f>Q7</f>
        <v>3.9455</v>
      </c>
      <c r="Q9" s="15">
        <f>M9*P9+N9*P10</f>
        <v>1.97275</v>
      </c>
      <c r="R9" s="29">
        <f>R7+DEGREES(ATAN(1/2^L7))*(-1^R8)</f>
        <v>71.56505117707799</v>
      </c>
    </row>
    <row r="10" spans="1:18" ht="12.75">
      <c r="A10" s="23" t="s">
        <v>22</v>
      </c>
      <c r="B10" s="24">
        <f>B8+1</f>
        <v>2</v>
      </c>
      <c r="C10" s="32">
        <f>+(2^(-(B10-1)))*(-1^H8)</f>
        <v>0.5</v>
      </c>
      <c r="D10" s="33">
        <f>D8</f>
        <v>1</v>
      </c>
      <c r="E10" s="27" t="s">
        <v>23</v>
      </c>
      <c r="F10" s="34">
        <f>G8</f>
        <v>1</v>
      </c>
      <c r="G10" s="18">
        <f>C10*F9+D10*F10</f>
        <v>1.5</v>
      </c>
      <c r="H10" s="29">
        <f>IF(H9&gt;$B$2,1,0)</f>
        <v>0</v>
      </c>
      <c r="I10" s="35">
        <f>G10*$B$3</f>
        <v>0.9105</v>
      </c>
      <c r="K10" s="23" t="s">
        <v>22</v>
      </c>
      <c r="L10" s="24">
        <f>L8+1</f>
        <v>2</v>
      </c>
      <c r="M10" s="32">
        <f>+(2^(-(L10-1)))*(-1^R8)</f>
        <v>0.5</v>
      </c>
      <c r="N10" s="33">
        <f>N8</f>
        <v>1</v>
      </c>
      <c r="O10" s="27" t="s">
        <v>23</v>
      </c>
      <c r="P10" s="34">
        <f>Q8</f>
        <v>3.9455</v>
      </c>
      <c r="Q10" s="18">
        <f>M10*P9+N10*P10</f>
        <v>5.9182500000000005</v>
      </c>
      <c r="R10" s="29">
        <f>IF(Q9&lt;$O$2,1,0)</f>
        <v>0</v>
      </c>
    </row>
    <row r="11" spans="1:18" ht="12.75">
      <c r="A11" s="23" t="s">
        <v>22</v>
      </c>
      <c r="B11" s="24">
        <f>B9+1</f>
        <v>3</v>
      </c>
      <c r="C11" s="25">
        <f>C9</f>
        <v>1</v>
      </c>
      <c r="D11" s="26">
        <f>-(2^(-(B11-1)))*(-1^H10)</f>
        <v>-0.25</v>
      </c>
      <c r="E11" s="27" t="s">
        <v>23</v>
      </c>
      <c r="F11" s="28">
        <f>G9</f>
        <v>0.5</v>
      </c>
      <c r="G11" s="15">
        <f>C11*F11+D11*F12</f>
        <v>0.125</v>
      </c>
      <c r="H11" s="29">
        <f>H9+DEGREES(ATAN(1/2^B9))*(-1^H10)</f>
        <v>85.60129464500447</v>
      </c>
      <c r="I11" s="30">
        <f>G11*$B$3</f>
        <v>0.075875</v>
      </c>
      <c r="K11" s="23" t="s">
        <v>22</v>
      </c>
      <c r="L11" s="24">
        <f>L9+1</f>
        <v>3</v>
      </c>
      <c r="M11" s="25">
        <f>M9</f>
        <v>1</v>
      </c>
      <c r="N11" s="26">
        <f>-(2^(-(L11-1)))*(-1^R10)</f>
        <v>-0.25</v>
      </c>
      <c r="O11" s="27" t="s">
        <v>23</v>
      </c>
      <c r="P11" s="28">
        <f>Q9</f>
        <v>1.97275</v>
      </c>
      <c r="Q11" s="15">
        <f>M11*P11+N11*P12</f>
        <v>0.4931874999999999</v>
      </c>
      <c r="R11" s="29">
        <f>R9+DEGREES(ATAN(1/2^L9))*(-1^R10)</f>
        <v>85.60129464500447</v>
      </c>
    </row>
    <row r="12" spans="1:18" ht="12.75">
      <c r="A12" s="23" t="s">
        <v>22</v>
      </c>
      <c r="B12" s="24">
        <f>B10+1</f>
        <v>3</v>
      </c>
      <c r="C12" s="32">
        <f>+(2^(-(B12-1)))*(-1^H10)</f>
        <v>0.25</v>
      </c>
      <c r="D12" s="33">
        <f>D10</f>
        <v>1</v>
      </c>
      <c r="E12" s="27" t="s">
        <v>23</v>
      </c>
      <c r="F12" s="34">
        <f>G10</f>
        <v>1.5</v>
      </c>
      <c r="G12" s="18">
        <f>C12*F11+D12*F12</f>
        <v>1.625</v>
      </c>
      <c r="H12" s="29">
        <f>IF(H11&gt;$B$2,1,0)</f>
        <v>1</v>
      </c>
      <c r="I12" s="35">
        <f>G12*$B$3</f>
        <v>0.986375</v>
      </c>
      <c r="K12" s="23" t="s">
        <v>22</v>
      </c>
      <c r="L12" s="24">
        <f>L10+1</f>
        <v>3</v>
      </c>
      <c r="M12" s="32">
        <f>+(2^(-(L12-1)))*(-1^R10)</f>
        <v>0.25</v>
      </c>
      <c r="N12" s="33">
        <f>N10</f>
        <v>1</v>
      </c>
      <c r="O12" s="27" t="s">
        <v>23</v>
      </c>
      <c r="P12" s="34">
        <f>Q10</f>
        <v>5.9182500000000005</v>
      </c>
      <c r="Q12" s="18">
        <f>M12*P11+N12*P12</f>
        <v>6.411437500000001</v>
      </c>
      <c r="R12" s="29">
        <f>IF(Q11&lt;$O$2,1,0)</f>
        <v>1</v>
      </c>
    </row>
    <row r="13" spans="1:18" ht="12.75">
      <c r="A13" s="23" t="s">
        <v>22</v>
      </c>
      <c r="B13" s="24">
        <f>B11+1</f>
        <v>4</v>
      </c>
      <c r="C13" s="25">
        <f>C11</f>
        <v>1</v>
      </c>
      <c r="D13" s="26">
        <f>-(2^(-(B13-1)))*(-1^H12)</f>
        <v>0.125</v>
      </c>
      <c r="E13" s="27" t="s">
        <v>23</v>
      </c>
      <c r="F13" s="28">
        <f>G11</f>
        <v>0.125</v>
      </c>
      <c r="G13" s="15">
        <f>C13*F13+D13*F14</f>
        <v>0.328125</v>
      </c>
      <c r="H13" s="29">
        <f>H11+DEGREES(ATAN(1/2^B11))*(-1^H12)</f>
        <v>78.47627829610268</v>
      </c>
      <c r="I13" s="30">
        <f>G13*$B$3</f>
        <v>0.199171875</v>
      </c>
      <c r="K13" s="23" t="s">
        <v>22</v>
      </c>
      <c r="L13" s="24">
        <f>L11+1</f>
        <v>4</v>
      </c>
      <c r="M13" s="25">
        <f>M11</f>
        <v>1</v>
      </c>
      <c r="N13" s="26">
        <f>-(2^(-(L13-1)))*(-1^R12)</f>
        <v>0.125</v>
      </c>
      <c r="O13" s="27" t="s">
        <v>23</v>
      </c>
      <c r="P13" s="28">
        <f>Q11</f>
        <v>0.4931874999999999</v>
      </c>
      <c r="Q13" s="15">
        <f>M13*P13+N13*P14</f>
        <v>1.2946171875</v>
      </c>
      <c r="R13" s="29">
        <f>R11+DEGREES(ATAN(1/2^L11))*(-1^R12)</f>
        <v>78.47627829610268</v>
      </c>
    </row>
    <row r="14" spans="1:18" ht="12.75">
      <c r="A14" s="23" t="s">
        <v>22</v>
      </c>
      <c r="B14" s="24">
        <f>B12+1</f>
        <v>4</v>
      </c>
      <c r="C14" s="32">
        <f>+(2^(-(B14-1)))*(-1^H12)</f>
        <v>-0.125</v>
      </c>
      <c r="D14" s="33">
        <f>D12</f>
        <v>1</v>
      </c>
      <c r="E14" s="27" t="s">
        <v>23</v>
      </c>
      <c r="F14" s="34">
        <f>G12</f>
        <v>1.625</v>
      </c>
      <c r="G14" s="18">
        <f>C14*F13+D14*F14</f>
        <v>1.609375</v>
      </c>
      <c r="H14" s="29">
        <f>IF(H13&gt;$B$2,1,0)</f>
        <v>1</v>
      </c>
      <c r="I14" s="35">
        <f>G14*$B$3</f>
        <v>0.976890625</v>
      </c>
      <c r="K14" s="23" t="s">
        <v>22</v>
      </c>
      <c r="L14" s="24">
        <f>L12+1</f>
        <v>4</v>
      </c>
      <c r="M14" s="32">
        <f>+(2^(-(L14-1)))*(-1^R12)</f>
        <v>-0.125</v>
      </c>
      <c r="N14" s="33">
        <f>N12</f>
        <v>1</v>
      </c>
      <c r="O14" s="27" t="s">
        <v>23</v>
      </c>
      <c r="P14" s="34">
        <f>Q12</f>
        <v>6.411437500000001</v>
      </c>
      <c r="Q14" s="18">
        <f>M14*P13+N14*P14</f>
        <v>6.349789062500001</v>
      </c>
      <c r="R14" s="29">
        <f>IF(Q13&lt;$O$2,1,0)</f>
        <v>0</v>
      </c>
    </row>
    <row r="15" spans="1:18" ht="12.75">
      <c r="A15" s="23" t="s">
        <v>22</v>
      </c>
      <c r="B15" s="24">
        <f>B13+1</f>
        <v>5</v>
      </c>
      <c r="C15" s="25">
        <f>C13</f>
        <v>1</v>
      </c>
      <c r="D15" s="26">
        <f>-(2^(-(B15-1)))*(-1^H14)</f>
        <v>0.0625</v>
      </c>
      <c r="E15" s="27" t="s">
        <v>23</v>
      </c>
      <c r="F15" s="28">
        <f>G13</f>
        <v>0.328125</v>
      </c>
      <c r="G15" s="15">
        <f>C15*F15+D15*F16</f>
        <v>0.4287109375</v>
      </c>
      <c r="H15" s="29">
        <f>H13+DEGREES(ATAN(1/2^B13))*(-1^H14)</f>
        <v>74.89994392110532</v>
      </c>
      <c r="I15" s="30">
        <f>G15*$B$3</f>
        <v>0.2602275390625</v>
      </c>
      <c r="K15" s="23" t="s">
        <v>22</v>
      </c>
      <c r="L15" s="24">
        <f>L13+1</f>
        <v>5</v>
      </c>
      <c r="M15" s="25">
        <f>M13</f>
        <v>1</v>
      </c>
      <c r="N15" s="26">
        <f>-(2^(-(L15-1)))*(-1^R14)</f>
        <v>-0.0625</v>
      </c>
      <c r="O15" s="27" t="s">
        <v>23</v>
      </c>
      <c r="P15" s="28">
        <f>Q13</f>
        <v>1.2946171875</v>
      </c>
      <c r="Q15" s="15">
        <f>M15*P15+N15*P16</f>
        <v>0.89775537109375</v>
      </c>
      <c r="R15" s="29">
        <f>R13+DEGREES(ATAN(1/2^L13))*(-1^R14)</f>
        <v>82.05261267110004</v>
      </c>
    </row>
    <row r="16" spans="1:18" ht="12.75">
      <c r="A16" s="23" t="s">
        <v>22</v>
      </c>
      <c r="B16" s="24">
        <f>B14+1</f>
        <v>5</v>
      </c>
      <c r="C16" s="32">
        <f>+(2^(-(B16-1)))*(-1^H14)</f>
        <v>-0.0625</v>
      </c>
      <c r="D16" s="33">
        <f>D14</f>
        <v>1</v>
      </c>
      <c r="E16" s="27" t="s">
        <v>23</v>
      </c>
      <c r="F16" s="34">
        <f>G14</f>
        <v>1.609375</v>
      </c>
      <c r="G16" s="18">
        <f>C16*F15+D16*F16</f>
        <v>1.5888671875</v>
      </c>
      <c r="H16" s="29">
        <f>IF(H15&gt;$B$2,1,0)</f>
        <v>1</v>
      </c>
      <c r="I16" s="35">
        <f>G16*$B$3</f>
        <v>0.9644423828124999</v>
      </c>
      <c r="K16" s="23" t="s">
        <v>22</v>
      </c>
      <c r="L16" s="24">
        <f>L14+1</f>
        <v>5</v>
      </c>
      <c r="M16" s="32">
        <f>+(2^(-(L16-1)))*(-1^R14)</f>
        <v>0.0625</v>
      </c>
      <c r="N16" s="33">
        <f>N14</f>
        <v>1</v>
      </c>
      <c r="O16" s="27" t="s">
        <v>23</v>
      </c>
      <c r="P16" s="34">
        <f>Q14</f>
        <v>6.349789062500001</v>
      </c>
      <c r="Q16" s="18">
        <f>M16*P15+N16*P16</f>
        <v>6.430702636718751</v>
      </c>
      <c r="R16" s="29">
        <f>IF(Q15&lt;$O$2,1,0)</f>
        <v>0</v>
      </c>
    </row>
    <row r="17" spans="1:18" ht="12.75">
      <c r="A17" s="23" t="s">
        <v>22</v>
      </c>
      <c r="B17" s="24">
        <f>B15+1</f>
        <v>6</v>
      </c>
      <c r="C17" s="25">
        <f>C15</f>
        <v>1</v>
      </c>
      <c r="D17" s="26">
        <f>-(2^(-(B17-1)))*(-1^H16)</f>
        <v>0.03125</v>
      </c>
      <c r="E17" s="27" t="s">
        <v>23</v>
      </c>
      <c r="F17" s="28">
        <f>G15</f>
        <v>0.4287109375</v>
      </c>
      <c r="G17" s="15">
        <f>C17*F17+D17*F18</f>
        <v>0.478363037109375</v>
      </c>
      <c r="H17" s="29">
        <f>H15+DEGREES(ATAN(1/2^B15))*(-1^H16)</f>
        <v>73.11003331285924</v>
      </c>
      <c r="I17" s="30">
        <f>G17*$B$3</f>
        <v>0.29036636352539064</v>
      </c>
      <c r="K17" s="23" t="s">
        <v>22</v>
      </c>
      <c r="L17" s="24">
        <f>L15+1</f>
        <v>6</v>
      </c>
      <c r="M17" s="25">
        <f>M15</f>
        <v>1</v>
      </c>
      <c r="N17" s="26">
        <f>-(2^(-(L17-1)))*(-1^R16)</f>
        <v>-0.03125</v>
      </c>
      <c r="O17" s="27" t="s">
        <v>23</v>
      </c>
      <c r="P17" s="28">
        <f>Q15</f>
        <v>0.89775537109375</v>
      </c>
      <c r="Q17" s="15">
        <f>M17*P17+N17*P18</f>
        <v>0.6967959136962891</v>
      </c>
      <c r="R17" s="29">
        <f>R15+DEGREES(ATAN(1/2^L15))*(-1^R16)</f>
        <v>83.84252327934611</v>
      </c>
    </row>
    <row r="18" spans="1:18" ht="12.75">
      <c r="A18" s="23" t="s">
        <v>22</v>
      </c>
      <c r="B18" s="24">
        <f>B16+1</f>
        <v>6</v>
      </c>
      <c r="C18" s="32">
        <f>+(2^(-(B18-1)))*(-1^H16)</f>
        <v>-0.03125</v>
      </c>
      <c r="D18" s="33">
        <f>D16</f>
        <v>1</v>
      </c>
      <c r="E18" s="27" t="s">
        <v>23</v>
      </c>
      <c r="F18" s="34">
        <f>G16</f>
        <v>1.5888671875</v>
      </c>
      <c r="G18" s="18">
        <f>C18*F17+D18*F18</f>
        <v>1.575469970703125</v>
      </c>
      <c r="H18" s="29">
        <f>IF(H17&gt;$B$2,1,0)</f>
        <v>1</v>
      </c>
      <c r="I18" s="35">
        <f>G18*$B$3</f>
        <v>0.9563102722167969</v>
      </c>
      <c r="K18" s="23" t="s">
        <v>22</v>
      </c>
      <c r="L18" s="24">
        <f>L16+1</f>
        <v>6</v>
      </c>
      <c r="M18" s="32">
        <f>+(2^(-(L18-1)))*(-1^R16)</f>
        <v>0.03125</v>
      </c>
      <c r="N18" s="33">
        <f>N16</f>
        <v>1</v>
      </c>
      <c r="O18" s="27" t="s">
        <v>23</v>
      </c>
      <c r="P18" s="34">
        <f>Q16</f>
        <v>6.430702636718751</v>
      </c>
      <c r="Q18" s="18">
        <f>M18*P17+N18*P18</f>
        <v>6.4587574920654305</v>
      </c>
      <c r="R18" s="29">
        <f>IF(Q17&lt;$O$2,1,0)</f>
        <v>0</v>
      </c>
    </row>
    <row r="19" spans="1:18" ht="12.75">
      <c r="A19" s="23" t="s">
        <v>22</v>
      </c>
      <c r="B19" s="24">
        <f>B17+1</f>
        <v>7</v>
      </c>
      <c r="C19" s="25">
        <f>C17</f>
        <v>1</v>
      </c>
      <c r="D19" s="26">
        <f>-(2^(-(B19-1)))*(-1^H18)</f>
        <v>0.015625</v>
      </c>
      <c r="E19" s="27" t="s">
        <v>23</v>
      </c>
      <c r="F19" s="28">
        <f>G17</f>
        <v>0.478363037109375</v>
      </c>
      <c r="G19" s="15">
        <f>C19*F19+D19*F20</f>
        <v>0.5029797554016113</v>
      </c>
      <c r="H19" s="29">
        <f>H17+DEGREES(ATAN(1/2^B17))*(-1^H18)</f>
        <v>72.21485960264818</v>
      </c>
      <c r="I19" s="30">
        <f>G19*$B$3</f>
        <v>0.3053087115287781</v>
      </c>
      <c r="K19" s="23" t="s">
        <v>22</v>
      </c>
      <c r="L19" s="24">
        <f>L17+1</f>
        <v>7</v>
      </c>
      <c r="M19" s="25">
        <f>M17</f>
        <v>1</v>
      </c>
      <c r="N19" s="26">
        <f>-(2^(-(L19-1)))*(-1^R18)</f>
        <v>-0.015625</v>
      </c>
      <c r="O19" s="27" t="s">
        <v>23</v>
      </c>
      <c r="P19" s="28">
        <f>Q17</f>
        <v>0.6967959136962891</v>
      </c>
      <c r="Q19" s="15">
        <f>M19*P19+N19*P20</f>
        <v>0.5958778278827668</v>
      </c>
      <c r="R19" s="29">
        <f>R17+DEGREES(ATAN(1/2^L17))*(-1^R18)</f>
        <v>84.73769698955718</v>
      </c>
    </row>
    <row r="20" spans="1:18" ht="12.75">
      <c r="A20" s="23" t="s">
        <v>22</v>
      </c>
      <c r="B20" s="24">
        <f>B18+1</f>
        <v>7</v>
      </c>
      <c r="C20" s="32">
        <f>+(2^(-(B20-1)))*(-1^H18)</f>
        <v>-0.015625</v>
      </c>
      <c r="D20" s="33">
        <f>D18</f>
        <v>1</v>
      </c>
      <c r="E20" s="27" t="s">
        <v>23</v>
      </c>
      <c r="F20" s="34">
        <f>G18</f>
        <v>1.575469970703125</v>
      </c>
      <c r="G20" s="18">
        <f>C20*F19+D20*F20</f>
        <v>1.567995548248291</v>
      </c>
      <c r="H20" s="29">
        <f>IF(H19&gt;$B$2,1,0)</f>
        <v>1</v>
      </c>
      <c r="I20" s="35">
        <f>G20*$B$3</f>
        <v>0.9517732977867126</v>
      </c>
      <c r="K20" s="23" t="s">
        <v>22</v>
      </c>
      <c r="L20" s="24">
        <f>L18+1</f>
        <v>7</v>
      </c>
      <c r="M20" s="32">
        <f>+(2^(-(L20-1)))*(-1^R18)</f>
        <v>0.015625</v>
      </c>
      <c r="N20" s="33">
        <f>N18</f>
        <v>1</v>
      </c>
      <c r="O20" s="27" t="s">
        <v>23</v>
      </c>
      <c r="P20" s="34">
        <f>Q18</f>
        <v>6.4587574920654305</v>
      </c>
      <c r="Q20" s="18">
        <f>M20*P19+N20*P20</f>
        <v>6.469644928216935</v>
      </c>
      <c r="R20" s="29">
        <f>IF(Q19&lt;$O$2,1,0)</f>
        <v>0</v>
      </c>
    </row>
    <row r="21" spans="1:18" ht="12.75">
      <c r="A21" s="23" t="s">
        <v>22</v>
      </c>
      <c r="B21" s="24">
        <f>B19+1</f>
        <v>8</v>
      </c>
      <c r="C21" s="25">
        <f>C19</f>
        <v>1</v>
      </c>
      <c r="D21" s="26">
        <f>-(2^(-(B21-1)))*(-1^H20)</f>
        <v>0.0078125</v>
      </c>
      <c r="E21" s="27" t="s">
        <v>23</v>
      </c>
      <c r="F21" s="28">
        <f>G19</f>
        <v>0.5029797554016113</v>
      </c>
      <c r="G21" s="15">
        <f>C21*F21+D21*F22</f>
        <v>0.5152297206223011</v>
      </c>
      <c r="H21" s="29">
        <f>H19+DEGREES(ATAN(1/2^B19))*(-1^H20)</f>
        <v>71.76724543178763</v>
      </c>
      <c r="I21" s="30">
        <f>G21*$B$3</f>
        <v>0.31274444041773675</v>
      </c>
      <c r="K21" s="23" t="s">
        <v>22</v>
      </c>
      <c r="L21" s="24">
        <f>L19+1</f>
        <v>8</v>
      </c>
      <c r="M21" s="25">
        <f>M19</f>
        <v>1</v>
      </c>
      <c r="N21" s="26">
        <f>-(2^(-(L21-1)))*(-1^R20)</f>
        <v>-0.0078125</v>
      </c>
      <c r="O21" s="27" t="s">
        <v>23</v>
      </c>
      <c r="P21" s="28">
        <f>Q19</f>
        <v>0.5958778278827668</v>
      </c>
      <c r="Q21" s="15">
        <f>M21*P21+N21*P22</f>
        <v>0.545333726881072</v>
      </c>
      <c r="R21" s="29">
        <f>R19+DEGREES(ATAN(1/2^L19))*(-1^R20)</f>
        <v>85.18531116041773</v>
      </c>
    </row>
    <row r="22" spans="1:18" ht="12.75">
      <c r="A22" s="23" t="s">
        <v>22</v>
      </c>
      <c r="B22" s="24">
        <f>B20+1</f>
        <v>8</v>
      </c>
      <c r="C22" s="32">
        <f>+(2^(-(B22-1)))*(-1^H20)</f>
        <v>-0.0078125</v>
      </c>
      <c r="D22" s="33">
        <f>D20</f>
        <v>1</v>
      </c>
      <c r="E22" s="27" t="s">
        <v>23</v>
      </c>
      <c r="F22" s="34">
        <f>G20</f>
        <v>1.567995548248291</v>
      </c>
      <c r="G22" s="18">
        <f>C22*F21+D22*F22</f>
        <v>1.564066018909216</v>
      </c>
      <c r="H22" s="29">
        <f>IF(H21&gt;$B$2,1,0)</f>
        <v>0</v>
      </c>
      <c r="I22" s="35">
        <f>G22*$B$3</f>
        <v>0.949388073477894</v>
      </c>
      <c r="K22" s="23" t="s">
        <v>22</v>
      </c>
      <c r="L22" s="24">
        <f>L20+1</f>
        <v>8</v>
      </c>
      <c r="M22" s="32">
        <f>+(2^(-(L22-1)))*(-1^R20)</f>
        <v>0.0078125</v>
      </c>
      <c r="N22" s="33">
        <f>N20</f>
        <v>1</v>
      </c>
      <c r="O22" s="27" t="s">
        <v>23</v>
      </c>
      <c r="P22" s="34">
        <f>Q20</f>
        <v>6.469644928216935</v>
      </c>
      <c r="Q22" s="18">
        <f>M22*P21+N22*P22</f>
        <v>6.474300223747269</v>
      </c>
      <c r="R22" s="29">
        <f>IF(Q21&lt;$O$2,1,0)</f>
        <v>0</v>
      </c>
    </row>
    <row r="23" spans="1:18" ht="12.75">
      <c r="A23" s="23" t="s">
        <v>22</v>
      </c>
      <c r="B23" s="24">
        <f>B21+1</f>
        <v>9</v>
      </c>
      <c r="C23" s="25">
        <f>C21</f>
        <v>1</v>
      </c>
      <c r="D23" s="26">
        <f>-(2^(-(B23-1)))*(-1^H22)</f>
        <v>-0.00390625</v>
      </c>
      <c r="E23" s="27" t="s">
        <v>23</v>
      </c>
      <c r="F23" s="28">
        <f>G21</f>
        <v>0.5152297206223011</v>
      </c>
      <c r="G23" s="15">
        <f>C23*F23+D23*F24</f>
        <v>0.509120087735937</v>
      </c>
      <c r="H23" s="29">
        <f>H21+DEGREES(ATAN(1/2^B21))*(-1^H22)</f>
        <v>71.99105593215617</v>
      </c>
      <c r="I23" s="30">
        <f>G23*$B$3</f>
        <v>0.30903589325571373</v>
      </c>
      <c r="K23" s="23" t="s">
        <v>22</v>
      </c>
      <c r="L23" s="24">
        <f>L21+1</f>
        <v>9</v>
      </c>
      <c r="M23" s="25">
        <f>M21</f>
        <v>1</v>
      </c>
      <c r="N23" s="26">
        <f>-(2^(-(L23-1)))*(-1^R22)</f>
        <v>-0.00390625</v>
      </c>
      <c r="O23" s="27" t="s">
        <v>23</v>
      </c>
      <c r="P23" s="28">
        <f>Q21</f>
        <v>0.545333726881072</v>
      </c>
      <c r="Q23" s="15">
        <f>M23*P23+N23*P24</f>
        <v>0.5200434916320592</v>
      </c>
      <c r="R23" s="29">
        <f>R21+DEGREES(ATAN(1/2^L21))*(-1^R22)</f>
        <v>85.40912166078627</v>
      </c>
    </row>
    <row r="24" spans="1:18" ht="12.75">
      <c r="A24" s="23" t="s">
        <v>22</v>
      </c>
      <c r="B24" s="24">
        <f>B22+1</f>
        <v>9</v>
      </c>
      <c r="C24" s="32">
        <f>+(2^(-(B24-1)))*(-1^H22)</f>
        <v>0.00390625</v>
      </c>
      <c r="D24" s="33">
        <f>D22</f>
        <v>1</v>
      </c>
      <c r="E24" s="27" t="s">
        <v>23</v>
      </c>
      <c r="F24" s="34">
        <f>G22</f>
        <v>1.564066018909216</v>
      </c>
      <c r="G24" s="18">
        <f>C24*F23+D24*F24</f>
        <v>1.5660786350053968</v>
      </c>
      <c r="H24" s="29">
        <f>IF(H23&gt;$B$2,1,0)</f>
        <v>0</v>
      </c>
      <c r="I24" s="35">
        <f>G24*$B$3</f>
        <v>0.9506097314482759</v>
      </c>
      <c r="K24" s="23" t="s">
        <v>22</v>
      </c>
      <c r="L24" s="24">
        <f>L22+1</f>
        <v>9</v>
      </c>
      <c r="M24" s="32">
        <f>+(2^(-(L24-1)))*(-1^R22)</f>
        <v>0.00390625</v>
      </c>
      <c r="N24" s="33">
        <f>N22</f>
        <v>1</v>
      </c>
      <c r="O24" s="27" t="s">
        <v>23</v>
      </c>
      <c r="P24" s="34">
        <f>Q22</f>
        <v>6.474300223747269</v>
      </c>
      <c r="Q24" s="18">
        <f>M24*P23+N24*P24</f>
        <v>6.476430433617899</v>
      </c>
      <c r="R24" s="29">
        <f>IF(Q23&lt;$O$2,1,0)</f>
        <v>0</v>
      </c>
    </row>
    <row r="25" spans="1:18" ht="12.75">
      <c r="A25" s="23" t="s">
        <v>22</v>
      </c>
      <c r="B25" s="24">
        <f>B23+1</f>
        <v>10</v>
      </c>
      <c r="C25" s="25">
        <f>C23</f>
        <v>1</v>
      </c>
      <c r="D25" s="26">
        <f>-(2^(-(B25-1)))*(-1^H24)</f>
        <v>-0.001953125</v>
      </c>
      <c r="E25" s="27" t="s">
        <v>23</v>
      </c>
      <c r="F25" s="28">
        <f>G23</f>
        <v>0.509120087735937</v>
      </c>
      <c r="G25" s="15">
        <f>C25*F25+D25*F26</f>
        <v>0.5060613404019421</v>
      </c>
      <c r="H25" s="29">
        <f>H23+DEGREES(ATAN(1/2^B23))*(-1^H24)</f>
        <v>72.10296160922238</v>
      </c>
      <c r="I25" s="30">
        <f>G25*$B$3</f>
        <v>0.3071792336239788</v>
      </c>
      <c r="K25" s="23" t="s">
        <v>22</v>
      </c>
      <c r="L25" s="24">
        <f>L23+1</f>
        <v>10</v>
      </c>
      <c r="M25" s="25">
        <f>M23</f>
        <v>1</v>
      </c>
      <c r="N25" s="26">
        <f>-(2^(-(L25-1)))*(-1^R24)</f>
        <v>-0.001953125</v>
      </c>
      <c r="O25" s="27" t="s">
        <v>23</v>
      </c>
      <c r="P25" s="28">
        <f>Q23</f>
        <v>0.5200434916320592</v>
      </c>
      <c r="Q25" s="15">
        <f>M25*P25+N25*P26</f>
        <v>0.5073942134413992</v>
      </c>
      <c r="R25" s="29">
        <f>R23+DEGREES(ATAN(1/2^L23))*(-1^R24)</f>
        <v>85.52102733785247</v>
      </c>
    </row>
    <row r="26" spans="1:18" ht="12.75">
      <c r="A26" s="23" t="s">
        <v>22</v>
      </c>
      <c r="B26" s="24">
        <f>B24+1</f>
        <v>10</v>
      </c>
      <c r="C26" s="32">
        <f>+(2^(-(B26-1)))*(-1^H24)</f>
        <v>0.001953125</v>
      </c>
      <c r="D26" s="33">
        <f>D24</f>
        <v>1</v>
      </c>
      <c r="E26" s="27" t="s">
        <v>23</v>
      </c>
      <c r="F26" s="34">
        <f>G24</f>
        <v>1.5660786350053968</v>
      </c>
      <c r="G26" s="18">
        <f>C26*F25+D26*F26</f>
        <v>1.567073010176756</v>
      </c>
      <c r="H26" s="29">
        <f>IF(H25&gt;$B$2,1,0)</f>
        <v>1</v>
      </c>
      <c r="I26" s="35">
        <f>G26*$B$3</f>
        <v>0.9512133171772909</v>
      </c>
      <c r="K26" s="23" t="s">
        <v>22</v>
      </c>
      <c r="L26" s="24">
        <f>L24+1</f>
        <v>10</v>
      </c>
      <c r="M26" s="32">
        <f>+(2^(-(L26-1)))*(-1^R24)</f>
        <v>0.001953125</v>
      </c>
      <c r="N26" s="33">
        <f>N24</f>
        <v>1</v>
      </c>
      <c r="O26" s="27" t="s">
        <v>23</v>
      </c>
      <c r="P26" s="34">
        <f>Q24</f>
        <v>6.476430433617899</v>
      </c>
      <c r="Q26" s="18">
        <f>M26*P25+N26*P26</f>
        <v>6.477446143562492</v>
      </c>
      <c r="R26" s="29">
        <f>IF(Q25&lt;$O$2,1,0)</f>
        <v>0</v>
      </c>
    </row>
    <row r="30" spans="1:11" ht="12.75">
      <c r="A30" t="s">
        <v>24</v>
      </c>
      <c r="K30" t="s">
        <v>24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Simko</dc:creator>
  <cp:keywords/>
  <dc:description/>
  <cp:lastModifiedBy>Martin Simko</cp:lastModifiedBy>
  <dcterms:created xsi:type="dcterms:W3CDTF">2014-02-04T15:25:29Z</dcterms:created>
  <dcterms:modified xsi:type="dcterms:W3CDTF">2014-02-04T19:56:55Z</dcterms:modified>
  <cp:category/>
  <cp:version/>
  <cp:contentType/>
  <cp:contentStatus/>
  <cp:revision>45</cp:revision>
</cp:coreProperties>
</file>