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960" yWindow="15" windowWidth="11475" windowHeight="4170" activeTab="1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3" i="1"/>
  <c r="E22"/>
  <c r="E21"/>
  <c r="E20"/>
  <c r="E19"/>
  <c r="E15"/>
  <c r="E14"/>
  <c r="E13"/>
  <c r="E12"/>
  <c r="E11"/>
  <c r="E7"/>
  <c r="E6"/>
  <c r="E5"/>
  <c r="E4"/>
  <c r="E3"/>
  <c r="B24"/>
  <c r="B16"/>
  <c r="B8"/>
  <c r="F20"/>
  <c r="F21"/>
  <c r="F22"/>
  <c r="F23"/>
  <c r="F19"/>
  <c r="F12"/>
  <c r="F13"/>
  <c r="F14"/>
  <c r="F15"/>
  <c r="F11"/>
  <c r="F4"/>
  <c r="F5"/>
  <c r="F6"/>
  <c r="F7"/>
  <c r="F3"/>
  <c r="D20"/>
  <c r="D21"/>
  <c r="D22"/>
  <c r="D23"/>
  <c r="D19"/>
  <c r="D12"/>
  <c r="D13"/>
  <c r="D14"/>
  <c r="D15"/>
  <c r="D11"/>
  <c r="D4"/>
  <c r="D5"/>
  <c r="D6"/>
  <c r="D7"/>
  <c r="D3"/>
  <c r="C20"/>
  <c r="C21"/>
  <c r="C22"/>
  <c r="C23"/>
  <c r="C19"/>
  <c r="C12"/>
  <c r="C13"/>
  <c r="C14"/>
  <c r="C15"/>
  <c r="C11"/>
  <c r="C4"/>
  <c r="C5"/>
  <c r="C6"/>
  <c r="C7"/>
  <c r="C3"/>
</calcChain>
</file>

<file path=xl/sharedStrings.xml><?xml version="1.0" encoding="utf-8"?>
<sst xmlns="http://schemas.openxmlformats.org/spreadsheetml/2006/main" count="27" uniqueCount="13">
  <si>
    <t>L = 30cm</t>
  </si>
  <si>
    <t>Lamba = 0,6</t>
  </si>
  <si>
    <t>L = 50cm</t>
  </si>
  <si>
    <t>L = 70cm</t>
  </si>
  <si>
    <t>Lamba = 1</t>
  </si>
  <si>
    <t>Lamba = 1,4</t>
  </si>
  <si>
    <t>sqrt(Fo)</t>
  </si>
  <si>
    <t>s</t>
  </si>
  <si>
    <t>vteor [m/s]</t>
  </si>
  <si>
    <t>vexp [m/s]</t>
  </si>
  <si>
    <t>f1 [Hz]</t>
  </si>
  <si>
    <t>fg [Hz]</t>
  </si>
  <si>
    <t>Fo [N]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</si>
</sst>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Eq val="1"/>
            <c:trendlineLbl>
              <c:layout>
                <c:manualLayout>
                  <c:x val="0.1619734251968504"/>
                  <c:y val="0.67521409823772027"/>
                </c:manualLayout>
              </c:layout>
              <c:numFmt formatCode="General" sourceLinked="0"/>
            </c:trendlineLbl>
          </c:trendline>
          <c:xVal>
            <c:numRef>
              <c:f>Sheet1!$F$3:$F$7</c:f>
              <c:numCache>
                <c:formatCode>General</c:formatCode>
                <c:ptCount val="5"/>
                <c:pt idx="0">
                  <c:v>3.1622776601683795</c:v>
                </c:pt>
                <c:pt idx="1">
                  <c:v>4.4721359549995796</c:v>
                </c:pt>
                <c:pt idx="2">
                  <c:v>5.4772255750516612</c:v>
                </c:pt>
                <c:pt idx="3">
                  <c:v>6.324555320336759</c:v>
                </c:pt>
                <c:pt idx="4">
                  <c:v>7.0710678118654755</c:v>
                </c:pt>
              </c:numCache>
            </c:numRef>
          </c:xVal>
          <c:yVal>
            <c:numRef>
              <c:f>Sheet1!$C$3:$C$7</c:f>
              <c:numCache>
                <c:formatCode>General</c:formatCode>
                <c:ptCount val="5"/>
                <c:pt idx="0">
                  <c:v>182</c:v>
                </c:pt>
                <c:pt idx="1">
                  <c:v>265.60000000000002</c:v>
                </c:pt>
                <c:pt idx="2">
                  <c:v>326.8</c:v>
                </c:pt>
                <c:pt idx="3">
                  <c:v>374.6</c:v>
                </c:pt>
                <c:pt idx="4">
                  <c:v>419.4</c:v>
                </c:pt>
              </c:numCache>
            </c:numRef>
          </c:yVal>
        </c:ser>
        <c:axId val="46115072"/>
        <c:axId val="46113536"/>
      </c:scatterChart>
      <c:valAx>
        <c:axId val="46115072"/>
        <c:scaling>
          <c:orientation val="minMax"/>
          <c:min val="2.5"/>
        </c:scaling>
        <c:axPos val="b"/>
        <c:majorGridlines/>
        <c:minorGridlines/>
        <c:numFmt formatCode="General" sourceLinked="1"/>
        <c:tickLblPos val="nextTo"/>
        <c:crossAx val="46113536"/>
        <c:crosses val="autoZero"/>
        <c:crossBetween val="midCat"/>
      </c:valAx>
      <c:valAx>
        <c:axId val="46113536"/>
        <c:scaling>
          <c:orientation val="minMax"/>
        </c:scaling>
        <c:axPos val="l"/>
        <c:majorGridlines/>
        <c:minorGridlines/>
        <c:numFmt formatCode="General" sourceLinked="1"/>
        <c:tickLblPos val="nextTo"/>
        <c:crossAx val="46115072"/>
        <c:crosses val="autoZero"/>
        <c:crossBetween val="midCat"/>
      </c:valAx>
    </c:plotArea>
    <c:plotVisOnly val="1"/>
  </c:chart>
  <c:printSettings>
    <c:headerFooter/>
    <c:pageMargins b="0.75" l="0.25" r="0.25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Eq val="1"/>
            <c:trendlineLbl>
              <c:layout>
                <c:manualLayout>
                  <c:x val="0.15139927821522309"/>
                  <c:y val="0.68473790776152976"/>
                </c:manualLayout>
              </c:layout>
              <c:numFmt formatCode="General" sourceLinked="0"/>
            </c:trendlineLbl>
          </c:trendline>
          <c:xVal>
            <c:numRef>
              <c:f>Sheet1!$F$11:$F$15</c:f>
              <c:numCache>
                <c:formatCode>General</c:formatCode>
                <c:ptCount val="5"/>
                <c:pt idx="0">
                  <c:v>3.1622776601683795</c:v>
                </c:pt>
                <c:pt idx="1">
                  <c:v>4.4721359549995796</c:v>
                </c:pt>
                <c:pt idx="2">
                  <c:v>5.4772255750516612</c:v>
                </c:pt>
                <c:pt idx="3">
                  <c:v>6.324555320336759</c:v>
                </c:pt>
                <c:pt idx="4">
                  <c:v>7.0710678118654755</c:v>
                </c:pt>
              </c:numCache>
            </c:numRef>
          </c:xVal>
          <c:yVal>
            <c:numRef>
              <c:f>Sheet1!$C$11:$C$15</c:f>
              <c:numCache>
                <c:formatCode>General</c:formatCode>
                <c:ptCount val="5"/>
                <c:pt idx="0">
                  <c:v>110.6</c:v>
                </c:pt>
                <c:pt idx="1">
                  <c:v>161</c:v>
                </c:pt>
                <c:pt idx="2">
                  <c:v>196.4</c:v>
                </c:pt>
                <c:pt idx="3">
                  <c:v>225.2</c:v>
                </c:pt>
                <c:pt idx="4">
                  <c:v>252.2</c:v>
                </c:pt>
              </c:numCache>
            </c:numRef>
          </c:yVal>
        </c:ser>
        <c:axId val="71247360"/>
        <c:axId val="71248896"/>
      </c:scatterChart>
      <c:valAx>
        <c:axId val="71247360"/>
        <c:scaling>
          <c:orientation val="minMax"/>
          <c:min val="2.5"/>
        </c:scaling>
        <c:axPos val="b"/>
        <c:majorGridlines/>
        <c:minorGridlines/>
        <c:numFmt formatCode="General" sourceLinked="1"/>
        <c:tickLblPos val="nextTo"/>
        <c:crossAx val="71248896"/>
        <c:crosses val="autoZero"/>
        <c:crossBetween val="midCat"/>
      </c:valAx>
      <c:valAx>
        <c:axId val="71248896"/>
        <c:scaling>
          <c:orientation val="minMax"/>
        </c:scaling>
        <c:axPos val="l"/>
        <c:majorGridlines/>
        <c:minorGridlines/>
        <c:numFmt formatCode="General" sourceLinked="1"/>
        <c:tickLblPos val="nextTo"/>
        <c:crossAx val="71247360"/>
        <c:crosses val="autoZero"/>
        <c:crossBetween val="midCat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Eq val="1"/>
            <c:trendlineLbl>
              <c:layout>
                <c:manualLayout>
                  <c:x val="0.1388992782152231"/>
                  <c:y val="0.68473790776152976"/>
                </c:manualLayout>
              </c:layout>
              <c:numFmt formatCode="General" sourceLinked="0"/>
            </c:trendlineLbl>
          </c:trendline>
          <c:xVal>
            <c:numRef>
              <c:f>Sheet1!$F$19:$F$23</c:f>
              <c:numCache>
                <c:formatCode>General</c:formatCode>
                <c:ptCount val="5"/>
                <c:pt idx="0">
                  <c:v>3.1622776601683795</c:v>
                </c:pt>
                <c:pt idx="1">
                  <c:v>4.4721359549995796</c:v>
                </c:pt>
                <c:pt idx="2">
                  <c:v>5.4772255750516612</c:v>
                </c:pt>
                <c:pt idx="3">
                  <c:v>6.324555320336759</c:v>
                </c:pt>
                <c:pt idx="4">
                  <c:v>7.0710678118654755</c:v>
                </c:pt>
              </c:numCache>
            </c:numRef>
          </c:xVal>
          <c:yVal>
            <c:numRef>
              <c:f>Sheet1!$C$19:$C$23</c:f>
              <c:numCache>
                <c:formatCode>General</c:formatCode>
                <c:ptCount val="5"/>
                <c:pt idx="0">
                  <c:v>75.599999999999994</c:v>
                </c:pt>
                <c:pt idx="1">
                  <c:v>112.6</c:v>
                </c:pt>
                <c:pt idx="2">
                  <c:v>139.19999999999999</c:v>
                </c:pt>
                <c:pt idx="3">
                  <c:v>160.4</c:v>
                </c:pt>
                <c:pt idx="4">
                  <c:v>179.6</c:v>
                </c:pt>
              </c:numCache>
            </c:numRef>
          </c:yVal>
        </c:ser>
        <c:axId val="47499904"/>
        <c:axId val="56047104"/>
      </c:scatterChart>
      <c:valAx>
        <c:axId val="47499904"/>
        <c:scaling>
          <c:orientation val="minMax"/>
          <c:min val="2.5"/>
        </c:scaling>
        <c:axPos val="b"/>
        <c:majorGridlines/>
        <c:minorGridlines/>
        <c:numFmt formatCode="General" sourceLinked="1"/>
        <c:tickLblPos val="nextTo"/>
        <c:crossAx val="56047104"/>
        <c:crosses val="autoZero"/>
        <c:crossBetween val="midCat"/>
      </c:valAx>
      <c:valAx>
        <c:axId val="56047104"/>
        <c:scaling>
          <c:orientation val="minMax"/>
        </c:scaling>
        <c:axPos val="l"/>
        <c:majorGridlines/>
        <c:minorGridlines/>
        <c:numFmt formatCode="General" sourceLinked="1"/>
        <c:tickLblPos val="nextTo"/>
        <c:crossAx val="47499904"/>
        <c:crosses val="autoZero"/>
        <c:crossBetween val="midCat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Eq val="1"/>
            <c:trendlineLbl>
              <c:layout>
                <c:manualLayout>
                  <c:x val="9.9974163385826778E-2"/>
                  <c:y val="0.80991399152029075"/>
                </c:manualLayout>
              </c:layout>
              <c:numFmt formatCode="General" sourceLinked="0"/>
            </c:trendlineLbl>
          </c:trendline>
          <c:xVal>
            <c:numRef>
              <c:f>Sheet1!$F$11:$F$15</c:f>
              <c:numCache>
                <c:formatCode>General</c:formatCode>
                <c:ptCount val="5"/>
                <c:pt idx="0">
                  <c:v>3.1622776601683795</c:v>
                </c:pt>
                <c:pt idx="1">
                  <c:v>4.4721359549995796</c:v>
                </c:pt>
                <c:pt idx="2">
                  <c:v>5.4772255750516612</c:v>
                </c:pt>
                <c:pt idx="3">
                  <c:v>6.324555320336759</c:v>
                </c:pt>
                <c:pt idx="4">
                  <c:v>7.0710678118654755</c:v>
                </c:pt>
              </c:numCache>
            </c:numRef>
          </c:xVal>
          <c:yVal>
            <c:numRef>
              <c:f>Sheet1!$C$11:$C$15</c:f>
              <c:numCache>
                <c:formatCode>General</c:formatCode>
                <c:ptCount val="5"/>
                <c:pt idx="0">
                  <c:v>110.6</c:v>
                </c:pt>
                <c:pt idx="1">
                  <c:v>161</c:v>
                </c:pt>
                <c:pt idx="2">
                  <c:v>196.4</c:v>
                </c:pt>
                <c:pt idx="3">
                  <c:v>225.2</c:v>
                </c:pt>
                <c:pt idx="4">
                  <c:v>252.2</c:v>
                </c:pt>
              </c:numCache>
            </c:numRef>
          </c:yVal>
        </c:ser>
        <c:axId val="88329600"/>
        <c:axId val="88421888"/>
      </c:scatterChart>
      <c:valAx>
        <c:axId val="88329600"/>
        <c:scaling>
          <c:orientation val="minMax"/>
          <c:min val="2.5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sk-SK" sz="1400" b="1" i="0" u="none" strike="noStrike" baseline="0" smtClean="0"/>
                  <a:t>√F</a:t>
                </a:r>
                <a:r>
                  <a:rPr lang="sk-SK" sz="1400" b="1" i="0" u="none" strike="noStrike" baseline="-25000" smtClean="0"/>
                  <a:t>o</a:t>
                </a:r>
                <a:r>
                  <a:rPr lang="sk-SK" sz="1400" b="1" i="0" u="none" strike="noStrike" baseline="0" smtClean="0"/>
                  <a:t> [√N]</a:t>
                </a:r>
                <a:endParaRPr lang="sk-SK" sz="1400"/>
              </a:p>
            </c:rich>
          </c:tx>
          <c:layout/>
        </c:title>
        <c:numFmt formatCode="General" sourceLinked="1"/>
        <c:tickLblPos val="nextTo"/>
        <c:crossAx val="88421888"/>
        <c:crosses val="autoZero"/>
        <c:crossBetween val="midCat"/>
      </c:valAx>
      <c:valAx>
        <c:axId val="88421888"/>
        <c:scaling>
          <c:orientation val="minMax"/>
          <c:max val="275"/>
          <c:min val="100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sk-SK" sz="1400"/>
                  <a:t>f</a:t>
                </a:r>
                <a:r>
                  <a:rPr lang="sk-SK" sz="1400" baseline="-25000"/>
                  <a:t>1</a:t>
                </a:r>
                <a:r>
                  <a:rPr lang="sk-SK" sz="1400" baseline="0"/>
                  <a:t> [Hz]</a:t>
                </a:r>
                <a:endParaRPr lang="sk-SK" sz="1400"/>
              </a:p>
            </c:rich>
          </c:tx>
          <c:layout/>
        </c:title>
        <c:numFmt formatCode="General" sourceLinked="1"/>
        <c:tickLblPos val="nextTo"/>
        <c:crossAx val="88329600"/>
        <c:crosses val="autoZero"/>
        <c:crossBetween val="midCat"/>
      </c:valAx>
    </c:plotArea>
    <c:plotVisOnly val="1"/>
  </c:chart>
  <c:printSettings>
    <c:headerFooter/>
    <c:pageMargins b="0.75" l="0.7" r="0.7" t="0.75" header="0.31496062992125984" footer="0.31496062992125984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12</xdr:col>
      <xdr:colOff>0</xdr:colOff>
      <xdr:row>7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8</xdr:row>
      <xdr:rowOff>0</xdr:rowOff>
    </xdr:from>
    <xdr:to>
      <xdr:col>12</xdr:col>
      <xdr:colOff>0</xdr:colOff>
      <xdr:row>15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16</xdr:row>
      <xdr:rowOff>0</xdr:rowOff>
    </xdr:from>
    <xdr:to>
      <xdr:col>12</xdr:col>
      <xdr:colOff>0</xdr:colOff>
      <xdr:row>23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26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workbookViewId="0">
      <selection activeCell="O16" sqref="O16"/>
    </sheetView>
  </sheetViews>
  <sheetFormatPr defaultRowHeight="15"/>
  <cols>
    <col min="4" max="4" width="10.5703125" bestFit="1" customWidth="1"/>
    <col min="5" max="5" width="12" bestFit="1" customWidth="1"/>
  </cols>
  <sheetData>
    <row r="1" spans="1:14">
      <c r="A1" t="s">
        <v>0</v>
      </c>
      <c r="B1" t="s">
        <v>1</v>
      </c>
    </row>
    <row r="2" spans="1:14">
      <c r="A2" s="1" t="s">
        <v>12</v>
      </c>
      <c r="B2" s="1" t="s">
        <v>11</v>
      </c>
      <c r="C2" s="1" t="s">
        <v>10</v>
      </c>
      <c r="D2" s="1" t="s">
        <v>9</v>
      </c>
      <c r="E2" s="1" t="s">
        <v>8</v>
      </c>
      <c r="F2" s="1" t="s">
        <v>6</v>
      </c>
      <c r="N2" s="1"/>
    </row>
    <row r="3" spans="1:14">
      <c r="A3">
        <v>10</v>
      </c>
      <c r="B3">
        <v>91</v>
      </c>
      <c r="C3">
        <f>B3*2</f>
        <v>182</v>
      </c>
      <c r="D3">
        <f>C3*0.6</f>
        <v>109.2</v>
      </c>
      <c r="E3">
        <f>SQRT(A3/B8)</f>
        <v>114.82293429624589</v>
      </c>
      <c r="F3">
        <f>SQRT(A3)</f>
        <v>3.1622776601683795</v>
      </c>
    </row>
    <row r="4" spans="1:14">
      <c r="A4">
        <v>20</v>
      </c>
      <c r="B4">
        <v>132.80000000000001</v>
      </c>
      <c r="C4">
        <f t="shared" ref="C4:C7" si="0">B4*2</f>
        <v>265.60000000000002</v>
      </c>
      <c r="D4">
        <f t="shared" ref="D4:D7" si="1">C4*0.6</f>
        <v>159.36000000000001</v>
      </c>
      <c r="E4">
        <f>SQRT(A4/B8)</f>
        <v>162.38415095322574</v>
      </c>
      <c r="F4">
        <f t="shared" ref="F4:F7" si="2">SQRT(A4)</f>
        <v>4.4721359549995796</v>
      </c>
    </row>
    <row r="5" spans="1:14">
      <c r="A5">
        <v>30</v>
      </c>
      <c r="B5">
        <v>163.4</v>
      </c>
      <c r="C5">
        <f t="shared" si="0"/>
        <v>326.8</v>
      </c>
      <c r="D5">
        <f t="shared" si="1"/>
        <v>196.08</v>
      </c>
      <c r="E5">
        <f>SQRT(A5/B8)</f>
        <v>198.87915607524084</v>
      </c>
      <c r="F5">
        <f t="shared" si="2"/>
        <v>5.4772255750516612</v>
      </c>
    </row>
    <row r="6" spans="1:14">
      <c r="A6">
        <v>40</v>
      </c>
      <c r="B6">
        <v>187.3</v>
      </c>
      <c r="C6">
        <f t="shared" si="0"/>
        <v>374.6</v>
      </c>
      <c r="D6">
        <f t="shared" si="1"/>
        <v>224.76000000000002</v>
      </c>
      <c r="E6">
        <f>SQRT(A6/B8)</f>
        <v>229.64586859249178</v>
      </c>
      <c r="F6">
        <f t="shared" si="2"/>
        <v>6.324555320336759</v>
      </c>
    </row>
    <row r="7" spans="1:14">
      <c r="A7">
        <v>50</v>
      </c>
      <c r="B7">
        <v>209.7</v>
      </c>
      <c r="C7">
        <f t="shared" si="0"/>
        <v>419.4</v>
      </c>
      <c r="D7">
        <f t="shared" si="1"/>
        <v>251.64</v>
      </c>
      <c r="E7">
        <f>SQRT(A7/B8)</f>
        <v>256.75188646239781</v>
      </c>
      <c r="F7">
        <f t="shared" si="2"/>
        <v>7.0710678118654755</v>
      </c>
    </row>
    <row r="8" spans="1:14">
      <c r="A8" s="1" t="s">
        <v>7</v>
      </c>
      <c r="B8">
        <f>1/((4*0.3^2)*(60.517^2))</f>
        <v>7.5847752757422359E-4</v>
      </c>
    </row>
    <row r="9" spans="1:14">
      <c r="A9" t="s">
        <v>2</v>
      </c>
      <c r="B9" t="s">
        <v>4</v>
      </c>
    </row>
    <row r="10" spans="1:14">
      <c r="A10" s="1" t="s">
        <v>12</v>
      </c>
      <c r="B10" s="1" t="s">
        <v>11</v>
      </c>
      <c r="C10" s="1" t="s">
        <v>10</v>
      </c>
      <c r="D10" s="1" t="s">
        <v>9</v>
      </c>
      <c r="E10" s="1" t="s">
        <v>8</v>
      </c>
      <c r="F10" s="1" t="s">
        <v>6</v>
      </c>
    </row>
    <row r="11" spans="1:14">
      <c r="A11">
        <v>10</v>
      </c>
      <c r="B11">
        <v>55.3</v>
      </c>
      <c r="C11">
        <f>B11*2</f>
        <v>110.6</v>
      </c>
      <c r="D11">
        <f>C11*1</f>
        <v>110.6</v>
      </c>
      <c r="E11">
        <f>SQRT(A11/B16)</f>
        <v>113.87045626500317</v>
      </c>
      <c r="F11">
        <f>SQRT(A11)</f>
        <v>3.1622776601683795</v>
      </c>
    </row>
    <row r="12" spans="1:14">
      <c r="A12">
        <v>20</v>
      </c>
      <c r="B12">
        <v>80.5</v>
      </c>
      <c r="C12">
        <f t="shared" ref="C12:C15" si="3">B12*2</f>
        <v>161</v>
      </c>
      <c r="D12">
        <f t="shared" ref="D12:D15" si="4">C12*1</f>
        <v>161</v>
      </c>
      <c r="E12">
        <f>SQRT(A12/B16)</f>
        <v>161.03714360357986</v>
      </c>
      <c r="F12">
        <f t="shared" ref="F12:F15" si="5">SQRT(A12)</f>
        <v>4.4721359549995796</v>
      </c>
    </row>
    <row r="13" spans="1:14">
      <c r="A13">
        <v>30</v>
      </c>
      <c r="B13">
        <v>98.2</v>
      </c>
      <c r="C13">
        <f t="shared" si="3"/>
        <v>196.4</v>
      </c>
      <c r="D13">
        <f t="shared" si="4"/>
        <v>196.4</v>
      </c>
      <c r="E13">
        <f>SQRT(A13/B16)</f>
        <v>197.22941573203528</v>
      </c>
      <c r="F13">
        <f t="shared" si="5"/>
        <v>5.4772255750516612</v>
      </c>
    </row>
    <row r="14" spans="1:14">
      <c r="A14">
        <v>40</v>
      </c>
      <c r="B14">
        <v>112.6</v>
      </c>
      <c r="C14">
        <f t="shared" si="3"/>
        <v>225.2</v>
      </c>
      <c r="D14">
        <f t="shared" si="4"/>
        <v>225.2</v>
      </c>
      <c r="E14">
        <f>SQRT(A14/B16)</f>
        <v>227.74091253000634</v>
      </c>
      <c r="F14">
        <f t="shared" si="5"/>
        <v>6.324555320336759</v>
      </c>
    </row>
    <row r="15" spans="1:14">
      <c r="A15">
        <v>50</v>
      </c>
      <c r="B15">
        <v>126.1</v>
      </c>
      <c r="C15">
        <f t="shared" si="3"/>
        <v>252.2</v>
      </c>
      <c r="D15">
        <f t="shared" si="4"/>
        <v>252.2</v>
      </c>
      <c r="E15">
        <f>SQRT(A15/B16)</f>
        <v>254.6220808374639</v>
      </c>
      <c r="F15">
        <f t="shared" si="5"/>
        <v>7.0710678118654755</v>
      </c>
    </row>
    <row r="16" spans="1:14">
      <c r="A16" s="1" t="s">
        <v>7</v>
      </c>
      <c r="B16">
        <f>1/((4*0.5^2)*(36.009^2))</f>
        <v>7.7121928043018479E-4</v>
      </c>
    </row>
    <row r="17" spans="1:6">
      <c r="A17" t="s">
        <v>3</v>
      </c>
      <c r="B17" t="s">
        <v>5</v>
      </c>
    </row>
    <row r="18" spans="1:6">
      <c r="A18" s="1" t="s">
        <v>12</v>
      </c>
      <c r="B18" s="1" t="s">
        <v>11</v>
      </c>
      <c r="C18" s="1" t="s">
        <v>10</v>
      </c>
      <c r="D18" s="1" t="s">
        <v>9</v>
      </c>
      <c r="E18" s="1" t="s">
        <v>8</v>
      </c>
      <c r="F18" s="1" t="s">
        <v>6</v>
      </c>
    </row>
    <row r="19" spans="1:6">
      <c r="A19">
        <v>10</v>
      </c>
      <c r="B19">
        <v>37.799999999999997</v>
      </c>
      <c r="C19">
        <f>B19*2</f>
        <v>75.599999999999994</v>
      </c>
      <c r="D19">
        <f>C19*1.4</f>
        <v>105.83999999999999</v>
      </c>
      <c r="E19">
        <f>SQRT(A19/B24)</f>
        <v>117.44003528780124</v>
      </c>
      <c r="F19">
        <f>SQRT(A19)</f>
        <v>3.1622776601683795</v>
      </c>
    </row>
    <row r="20" spans="1:6">
      <c r="A20">
        <v>20</v>
      </c>
      <c r="B20">
        <v>56.3</v>
      </c>
      <c r="C20">
        <f t="shared" ref="C20:C23" si="6">B20*2</f>
        <v>112.6</v>
      </c>
      <c r="D20">
        <f t="shared" ref="D20:D23" si="7">C20*1.4</f>
        <v>157.63999999999999</v>
      </c>
      <c r="E20">
        <f>SQRT(A20/B24)</f>
        <v>166.08529066958337</v>
      </c>
      <c r="F20">
        <f t="shared" ref="F20:F23" si="8">SQRT(A20)</f>
        <v>4.4721359549995796</v>
      </c>
    </row>
    <row r="21" spans="1:6">
      <c r="A21">
        <v>30</v>
      </c>
      <c r="B21">
        <v>69.599999999999994</v>
      </c>
      <c r="C21">
        <f t="shared" si="6"/>
        <v>139.19999999999999</v>
      </c>
      <c r="D21">
        <f t="shared" si="7"/>
        <v>194.87999999999997</v>
      </c>
      <c r="E21">
        <f>SQRT(A21/B24)</f>
        <v>203.41210796115357</v>
      </c>
      <c r="F21">
        <f t="shared" si="8"/>
        <v>5.4772255750516612</v>
      </c>
    </row>
    <row r="22" spans="1:6">
      <c r="A22">
        <v>40</v>
      </c>
      <c r="B22">
        <v>80.2</v>
      </c>
      <c r="C22">
        <f t="shared" si="6"/>
        <v>160.4</v>
      </c>
      <c r="D22">
        <f t="shared" si="7"/>
        <v>224.56</v>
      </c>
      <c r="E22">
        <f>SQRT(A22/B24)</f>
        <v>234.88007057560247</v>
      </c>
      <c r="F22">
        <f t="shared" si="8"/>
        <v>6.324555320336759</v>
      </c>
    </row>
    <row r="23" spans="1:6">
      <c r="A23">
        <v>50</v>
      </c>
      <c r="B23">
        <v>89.8</v>
      </c>
      <c r="C23">
        <f t="shared" si="6"/>
        <v>179.6</v>
      </c>
      <c r="D23">
        <f t="shared" si="7"/>
        <v>251.43999999999997</v>
      </c>
      <c r="E23">
        <f>SQRT(A23/B24)</f>
        <v>262.60390218349767</v>
      </c>
      <c r="F23">
        <f t="shared" si="8"/>
        <v>7.0710678118654755</v>
      </c>
    </row>
    <row r="24" spans="1:6">
      <c r="A24" s="1" t="s">
        <v>7</v>
      </c>
      <c r="B24">
        <f>1/((4*0.7^2)*(26.527^2))</f>
        <v>7.2504949411959666E-4</v>
      </c>
    </row>
  </sheetData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P25" sqref="P25"/>
    </sheetView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Cibula</dc:creator>
  <cp:lastModifiedBy>Cibula</cp:lastModifiedBy>
  <cp:lastPrinted>2010-04-18T16:33:51Z</cp:lastPrinted>
  <dcterms:created xsi:type="dcterms:W3CDTF">2010-04-18T15:25:26Z</dcterms:created>
  <dcterms:modified xsi:type="dcterms:W3CDTF">2010-04-18T16:34:05Z</dcterms:modified>
</cp:coreProperties>
</file>